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 tabRatio="917"/>
  </bookViews>
  <sheets>
    <sheet name="C.2" sheetId="1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B.1" sheetId="15" r:id="rId12"/>
    <sheet name="B.2" sheetId="16" r:id="rId13"/>
    <sheet name="B.2.1" sheetId="17" r:id="rId14"/>
    <sheet name="B.2.2" sheetId="18" r:id="rId15"/>
    <sheet name="B.2.3" sheetId="19" r:id="rId16"/>
    <sheet name="B.2.4" sheetId="20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Print_Area" localSheetId="11">B.1!$A$1:$O$40</definedName>
  </definedNames>
  <calcPr calcId="145621"/>
</workbook>
</file>

<file path=xl/calcChain.xml><?xml version="1.0" encoding="utf-8"?>
<calcChain xmlns="http://schemas.openxmlformats.org/spreadsheetml/2006/main">
  <c r="M81" i="20" l="1"/>
  <c r="L81" i="20"/>
  <c r="K81" i="20"/>
  <c r="K77" i="20" s="1"/>
  <c r="J81" i="20"/>
  <c r="I81" i="20"/>
  <c r="H81" i="20"/>
  <c r="G81" i="20"/>
  <c r="G77" i="20" s="1"/>
  <c r="F81" i="20"/>
  <c r="E81" i="20"/>
  <c r="M78" i="20"/>
  <c r="L78" i="20"/>
  <c r="L77" i="20" s="1"/>
  <c r="K78" i="20"/>
  <c r="J78" i="20"/>
  <c r="I78" i="20"/>
  <c r="H78" i="20"/>
  <c r="H77" i="20" s="1"/>
  <c r="G78" i="20"/>
  <c r="F78" i="20"/>
  <c r="E78" i="20"/>
  <c r="M77" i="20"/>
  <c r="J77" i="20"/>
  <c r="I77" i="20"/>
  <c r="F77" i="20"/>
  <c r="E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K64" i="20" s="1"/>
  <c r="J68" i="20"/>
  <c r="I68" i="20"/>
  <c r="H68" i="20"/>
  <c r="G68" i="20"/>
  <c r="G64" i="20" s="1"/>
  <c r="F68" i="20"/>
  <c r="E68" i="20"/>
  <c r="M65" i="20"/>
  <c r="L65" i="20"/>
  <c r="L64" i="20" s="1"/>
  <c r="K65" i="20"/>
  <c r="J65" i="20"/>
  <c r="I65" i="20"/>
  <c r="H65" i="20"/>
  <c r="H64" i="20" s="1"/>
  <c r="G65" i="20"/>
  <c r="F65" i="20"/>
  <c r="E65" i="20"/>
  <c r="M64" i="20"/>
  <c r="J64" i="20"/>
  <c r="I64" i="20"/>
  <c r="F64" i="20"/>
  <c r="E64" i="20"/>
  <c r="M59" i="20"/>
  <c r="L59" i="20"/>
  <c r="K59" i="20"/>
  <c r="J59" i="20"/>
  <c r="J51" i="20" s="1"/>
  <c r="I59" i="20"/>
  <c r="H59" i="20"/>
  <c r="G59" i="20"/>
  <c r="F59" i="20"/>
  <c r="F51" i="20" s="1"/>
  <c r="E59" i="20"/>
  <c r="M56" i="20"/>
  <c r="L56" i="20"/>
  <c r="K56" i="20"/>
  <c r="K52" i="20" s="1"/>
  <c r="K51" i="20" s="1"/>
  <c r="J56" i="20"/>
  <c r="I56" i="20"/>
  <c r="H56" i="20"/>
  <c r="G56" i="20"/>
  <c r="G52" i="20" s="1"/>
  <c r="G51" i="20" s="1"/>
  <c r="F56" i="20"/>
  <c r="E56" i="20"/>
  <c r="M53" i="20"/>
  <c r="L53" i="20"/>
  <c r="L52" i="20" s="1"/>
  <c r="L51" i="20" s="1"/>
  <c r="K53" i="20"/>
  <c r="J53" i="20"/>
  <c r="I53" i="20"/>
  <c r="H53" i="20"/>
  <c r="H52" i="20" s="1"/>
  <c r="H51" i="20" s="1"/>
  <c r="G53" i="20"/>
  <c r="F53" i="20"/>
  <c r="E53" i="20"/>
  <c r="M52" i="20"/>
  <c r="M51" i="20" s="1"/>
  <c r="J52" i="20"/>
  <c r="I52" i="20"/>
  <c r="I51" i="20" s="1"/>
  <c r="F52" i="20"/>
  <c r="E52" i="20"/>
  <c r="E51" i="20" s="1"/>
  <c r="M47" i="20"/>
  <c r="L47" i="20"/>
  <c r="K47" i="20"/>
  <c r="K4" i="20" s="1"/>
  <c r="J47" i="20"/>
  <c r="I47" i="20"/>
  <c r="H47" i="20"/>
  <c r="G47" i="20"/>
  <c r="G4" i="20" s="1"/>
  <c r="F47" i="20"/>
  <c r="E47" i="20"/>
  <c r="M8" i="20"/>
  <c r="L8" i="20"/>
  <c r="L4" i="20" s="1"/>
  <c r="K8" i="20"/>
  <c r="J8" i="20"/>
  <c r="I8" i="20"/>
  <c r="H8" i="20"/>
  <c r="H4" i="20" s="1"/>
  <c r="G8" i="20"/>
  <c r="F8" i="20"/>
  <c r="E8" i="20"/>
  <c r="M5" i="20"/>
  <c r="M4" i="20" s="1"/>
  <c r="L5" i="20"/>
  <c r="K5" i="20"/>
  <c r="J5" i="20"/>
  <c r="I5" i="20"/>
  <c r="I4" i="20" s="1"/>
  <c r="I92" i="20" s="1"/>
  <c r="H5" i="20"/>
  <c r="G5" i="20"/>
  <c r="F5" i="20"/>
  <c r="E5" i="20"/>
  <c r="E4" i="20" s="1"/>
  <c r="J4" i="20"/>
  <c r="J92" i="20" s="1"/>
  <c r="F4" i="20"/>
  <c r="M81" i="19"/>
  <c r="L81" i="19"/>
  <c r="L77" i="19" s="1"/>
  <c r="K81" i="19"/>
  <c r="J81" i="19"/>
  <c r="I81" i="19"/>
  <c r="H81" i="19"/>
  <c r="H77" i="19" s="1"/>
  <c r="G81" i="19"/>
  <c r="F81" i="19"/>
  <c r="E81" i="19"/>
  <c r="M78" i="19"/>
  <c r="M77" i="19" s="1"/>
  <c r="L78" i="19"/>
  <c r="K78" i="19"/>
  <c r="J78" i="19"/>
  <c r="I78" i="19"/>
  <c r="I77" i="19" s="1"/>
  <c r="H78" i="19"/>
  <c r="G78" i="19"/>
  <c r="F78" i="19"/>
  <c r="E78" i="19"/>
  <c r="E77" i="19" s="1"/>
  <c r="K77" i="19"/>
  <c r="J77" i="19"/>
  <c r="G77" i="19"/>
  <c r="F77" i="19"/>
  <c r="M73" i="19"/>
  <c r="L73" i="19"/>
  <c r="K73" i="19"/>
  <c r="J73" i="19"/>
  <c r="I73" i="19"/>
  <c r="H73" i="19"/>
  <c r="G73" i="19"/>
  <c r="F73" i="19"/>
  <c r="E73" i="19"/>
  <c r="M68" i="19"/>
  <c r="L68" i="19"/>
  <c r="L64" i="19" s="1"/>
  <c r="K68" i="19"/>
  <c r="J68" i="19"/>
  <c r="I68" i="19"/>
  <c r="H68" i="19"/>
  <c r="H64" i="19" s="1"/>
  <c r="G68" i="19"/>
  <c r="F68" i="19"/>
  <c r="E68" i="19"/>
  <c r="M65" i="19"/>
  <c r="M64" i="19" s="1"/>
  <c r="L65" i="19"/>
  <c r="K65" i="19"/>
  <c r="J65" i="19"/>
  <c r="I65" i="19"/>
  <c r="I64" i="19" s="1"/>
  <c r="H65" i="19"/>
  <c r="G65" i="19"/>
  <c r="F65" i="19"/>
  <c r="E65" i="19"/>
  <c r="E64" i="19" s="1"/>
  <c r="K64" i="19"/>
  <c r="J64" i="19"/>
  <c r="G64" i="19"/>
  <c r="F64" i="19"/>
  <c r="M59" i="19"/>
  <c r="L59" i="19"/>
  <c r="K59" i="19"/>
  <c r="K51" i="19" s="1"/>
  <c r="J59" i="19"/>
  <c r="I59" i="19"/>
  <c r="H59" i="19"/>
  <c r="G59" i="19"/>
  <c r="G51" i="19" s="1"/>
  <c r="F59" i="19"/>
  <c r="E59" i="19"/>
  <c r="M56" i="19"/>
  <c r="L56" i="19"/>
  <c r="L52" i="19" s="1"/>
  <c r="L51" i="19" s="1"/>
  <c r="K56" i="19"/>
  <c r="J56" i="19"/>
  <c r="I56" i="19"/>
  <c r="H56" i="19"/>
  <c r="H52" i="19" s="1"/>
  <c r="H51" i="19" s="1"/>
  <c r="G56" i="19"/>
  <c r="F56" i="19"/>
  <c r="E56" i="19"/>
  <c r="M53" i="19"/>
  <c r="M52" i="19" s="1"/>
  <c r="M51" i="19" s="1"/>
  <c r="L53" i="19"/>
  <c r="K53" i="19"/>
  <c r="J53" i="19"/>
  <c r="I53" i="19"/>
  <c r="I52" i="19" s="1"/>
  <c r="I51" i="19" s="1"/>
  <c r="H53" i="19"/>
  <c r="G53" i="19"/>
  <c r="F53" i="19"/>
  <c r="E53" i="19"/>
  <c r="E52" i="19" s="1"/>
  <c r="E51" i="19" s="1"/>
  <c r="K52" i="19"/>
  <c r="J52" i="19"/>
  <c r="G52" i="19"/>
  <c r="F52" i="19"/>
  <c r="F51" i="19" s="1"/>
  <c r="M47" i="19"/>
  <c r="L47" i="19"/>
  <c r="L4" i="19" s="1"/>
  <c r="L92" i="19" s="1"/>
  <c r="K47" i="19"/>
  <c r="J47" i="19"/>
  <c r="I47" i="19"/>
  <c r="H47" i="19"/>
  <c r="H4" i="19" s="1"/>
  <c r="H92" i="19" s="1"/>
  <c r="G47" i="19"/>
  <c r="F47" i="19"/>
  <c r="E47" i="19"/>
  <c r="M8" i="19"/>
  <c r="M4" i="19" s="1"/>
  <c r="M92" i="19" s="1"/>
  <c r="L8" i="19"/>
  <c r="K8" i="19"/>
  <c r="J8" i="19"/>
  <c r="I8" i="19"/>
  <c r="I4" i="19" s="1"/>
  <c r="I92" i="19" s="1"/>
  <c r="H8" i="19"/>
  <c r="G8" i="19"/>
  <c r="F8" i="19"/>
  <c r="E8" i="19"/>
  <c r="E4" i="19" s="1"/>
  <c r="E92" i="19" s="1"/>
  <c r="M5" i="19"/>
  <c r="L5" i="19"/>
  <c r="K5" i="19"/>
  <c r="J5" i="19"/>
  <c r="J4" i="19" s="1"/>
  <c r="I5" i="19"/>
  <c r="H5" i="19"/>
  <c r="G5" i="19"/>
  <c r="F5" i="19"/>
  <c r="F4" i="19" s="1"/>
  <c r="F92" i="19" s="1"/>
  <c r="E5" i="19"/>
  <c r="K4" i="19"/>
  <c r="K92" i="19" s="1"/>
  <c r="G4" i="19"/>
  <c r="M81" i="18"/>
  <c r="M77" i="18" s="1"/>
  <c r="L81" i="18"/>
  <c r="K81" i="18"/>
  <c r="J81" i="18"/>
  <c r="I81" i="18"/>
  <c r="I77" i="18" s="1"/>
  <c r="H81" i="18"/>
  <c r="G81" i="18"/>
  <c r="F81" i="18"/>
  <c r="E81" i="18"/>
  <c r="E77" i="18" s="1"/>
  <c r="M78" i="18"/>
  <c r="L78" i="18"/>
  <c r="K78" i="18"/>
  <c r="J78" i="18"/>
  <c r="J77" i="18" s="1"/>
  <c r="I78" i="18"/>
  <c r="H78" i="18"/>
  <c r="G78" i="18"/>
  <c r="F78" i="18"/>
  <c r="F77" i="18" s="1"/>
  <c r="E78" i="18"/>
  <c r="L77" i="18"/>
  <c r="K77" i="18"/>
  <c r="H77" i="18"/>
  <c r="G77" i="18"/>
  <c r="M73" i="18"/>
  <c r="L73" i="18"/>
  <c r="K73" i="18"/>
  <c r="J73" i="18"/>
  <c r="I73" i="18"/>
  <c r="H73" i="18"/>
  <c r="G73" i="18"/>
  <c r="F73" i="18"/>
  <c r="E73" i="18"/>
  <c r="M68" i="18"/>
  <c r="M64" i="18" s="1"/>
  <c r="L68" i="18"/>
  <c r="K68" i="18"/>
  <c r="J68" i="18"/>
  <c r="I68" i="18"/>
  <c r="I64" i="18" s="1"/>
  <c r="H68" i="18"/>
  <c r="G68" i="18"/>
  <c r="F68" i="18"/>
  <c r="E68" i="18"/>
  <c r="E64" i="18" s="1"/>
  <c r="M65" i="18"/>
  <c r="L65" i="18"/>
  <c r="K65" i="18"/>
  <c r="J65" i="18"/>
  <c r="J64" i="18" s="1"/>
  <c r="I65" i="18"/>
  <c r="H65" i="18"/>
  <c r="G65" i="18"/>
  <c r="F65" i="18"/>
  <c r="F64" i="18" s="1"/>
  <c r="E65" i="18"/>
  <c r="L64" i="18"/>
  <c r="K64" i="18"/>
  <c r="H64" i="18"/>
  <c r="G64" i="18"/>
  <c r="M59" i="18"/>
  <c r="L59" i="18"/>
  <c r="L51" i="18" s="1"/>
  <c r="L92" i="18" s="1"/>
  <c r="K59" i="18"/>
  <c r="J59" i="18"/>
  <c r="I59" i="18"/>
  <c r="H59" i="18"/>
  <c r="H51" i="18" s="1"/>
  <c r="G59" i="18"/>
  <c r="F59" i="18"/>
  <c r="E59" i="18"/>
  <c r="M56" i="18"/>
  <c r="M52" i="18" s="1"/>
  <c r="M51" i="18" s="1"/>
  <c r="L56" i="18"/>
  <c r="K56" i="18"/>
  <c r="J56" i="18"/>
  <c r="I56" i="18"/>
  <c r="I52" i="18" s="1"/>
  <c r="I51" i="18" s="1"/>
  <c r="H56" i="18"/>
  <c r="G56" i="18"/>
  <c r="F56" i="18"/>
  <c r="E56" i="18"/>
  <c r="E52" i="18" s="1"/>
  <c r="E51" i="18" s="1"/>
  <c r="M53" i="18"/>
  <c r="L53" i="18"/>
  <c r="K53" i="18"/>
  <c r="J53" i="18"/>
  <c r="J52" i="18" s="1"/>
  <c r="J51" i="18" s="1"/>
  <c r="I53" i="18"/>
  <c r="H53" i="18"/>
  <c r="G53" i="18"/>
  <c r="F53" i="18"/>
  <c r="F52" i="18" s="1"/>
  <c r="F51" i="18" s="1"/>
  <c r="E53" i="18"/>
  <c r="L52" i="18"/>
  <c r="K52" i="18"/>
  <c r="H52" i="18"/>
  <c r="G52" i="18"/>
  <c r="M47" i="18"/>
  <c r="M4" i="18" s="1"/>
  <c r="M92" i="18" s="1"/>
  <c r="L47" i="18"/>
  <c r="K47" i="18"/>
  <c r="J47" i="18"/>
  <c r="I47" i="18"/>
  <c r="I4" i="18" s="1"/>
  <c r="I92" i="18" s="1"/>
  <c r="H47" i="18"/>
  <c r="G47" i="18"/>
  <c r="F47" i="18"/>
  <c r="E47" i="18"/>
  <c r="E4" i="18" s="1"/>
  <c r="E92" i="18" s="1"/>
  <c r="M8" i="18"/>
  <c r="L8" i="18"/>
  <c r="K8" i="18"/>
  <c r="J8" i="18"/>
  <c r="J4" i="18" s="1"/>
  <c r="J92" i="18" s="1"/>
  <c r="I8" i="18"/>
  <c r="H8" i="18"/>
  <c r="G8" i="18"/>
  <c r="F8" i="18"/>
  <c r="F4" i="18" s="1"/>
  <c r="F92" i="18" s="1"/>
  <c r="E8" i="18"/>
  <c r="M5" i="18"/>
  <c r="L5" i="18"/>
  <c r="K5" i="18"/>
  <c r="K4" i="18" s="1"/>
  <c r="J5" i="18"/>
  <c r="I5" i="18"/>
  <c r="H5" i="18"/>
  <c r="G5" i="18"/>
  <c r="G4" i="18" s="1"/>
  <c r="F5" i="18"/>
  <c r="E5" i="18"/>
  <c r="L4" i="18"/>
  <c r="H4" i="18"/>
  <c r="M81" i="17"/>
  <c r="L81" i="17"/>
  <c r="K81" i="17"/>
  <c r="J81" i="17"/>
  <c r="J77" i="17" s="1"/>
  <c r="I81" i="17"/>
  <c r="H81" i="17"/>
  <c r="G81" i="17"/>
  <c r="F81" i="17"/>
  <c r="F77" i="17" s="1"/>
  <c r="E81" i="17"/>
  <c r="M78" i="17"/>
  <c r="L78" i="17"/>
  <c r="K78" i="17"/>
  <c r="K77" i="17" s="1"/>
  <c r="J78" i="17"/>
  <c r="I78" i="17"/>
  <c r="H78" i="17"/>
  <c r="G78" i="17"/>
  <c r="G77" i="17" s="1"/>
  <c r="F78" i="17"/>
  <c r="E78" i="17"/>
  <c r="M77" i="17"/>
  <c r="L77" i="17"/>
  <c r="I77" i="17"/>
  <c r="H77" i="17"/>
  <c r="E77" i="17"/>
  <c r="M73" i="17"/>
  <c r="L73" i="17"/>
  <c r="K73" i="17"/>
  <c r="J73" i="17"/>
  <c r="I73" i="17"/>
  <c r="H73" i="17"/>
  <c r="G73" i="17"/>
  <c r="F73" i="17"/>
  <c r="E73" i="17"/>
  <c r="M68" i="17"/>
  <c r="L68" i="17"/>
  <c r="K68" i="17"/>
  <c r="J68" i="17"/>
  <c r="J64" i="17" s="1"/>
  <c r="I68" i="17"/>
  <c r="H68" i="17"/>
  <c r="G68" i="17"/>
  <c r="F68" i="17"/>
  <c r="F64" i="17" s="1"/>
  <c r="E68" i="17"/>
  <c r="M65" i="17"/>
  <c r="L65" i="17"/>
  <c r="K65" i="17"/>
  <c r="K64" i="17" s="1"/>
  <c r="J65" i="17"/>
  <c r="I65" i="17"/>
  <c r="H65" i="17"/>
  <c r="G65" i="17"/>
  <c r="G64" i="17" s="1"/>
  <c r="F65" i="17"/>
  <c r="E65" i="17"/>
  <c r="M64" i="17"/>
  <c r="L64" i="17"/>
  <c r="I64" i="17"/>
  <c r="H64" i="17"/>
  <c r="E64" i="17"/>
  <c r="M59" i="17"/>
  <c r="L59" i="17"/>
  <c r="K59" i="17"/>
  <c r="J59" i="17"/>
  <c r="I59" i="17"/>
  <c r="H59" i="17"/>
  <c r="G59" i="17"/>
  <c r="F59" i="17"/>
  <c r="E59" i="17"/>
  <c r="E51" i="17" s="1"/>
  <c r="M56" i="17"/>
  <c r="L56" i="17"/>
  <c r="K56" i="17"/>
  <c r="J56" i="17"/>
  <c r="J52" i="17" s="1"/>
  <c r="J51" i="17" s="1"/>
  <c r="I56" i="17"/>
  <c r="H56" i="17"/>
  <c r="G56" i="17"/>
  <c r="F56" i="17"/>
  <c r="F52" i="17" s="1"/>
  <c r="F51" i="17" s="1"/>
  <c r="E56" i="17"/>
  <c r="M53" i="17"/>
  <c r="L53" i="17"/>
  <c r="K53" i="17"/>
  <c r="K52" i="17" s="1"/>
  <c r="K51" i="17" s="1"/>
  <c r="J53" i="17"/>
  <c r="I53" i="17"/>
  <c r="H53" i="17"/>
  <c r="G53" i="17"/>
  <c r="G52" i="17" s="1"/>
  <c r="G51" i="17" s="1"/>
  <c r="F53" i="17"/>
  <c r="E53" i="17"/>
  <c r="M52" i="17"/>
  <c r="L52" i="17"/>
  <c r="L51" i="17" s="1"/>
  <c r="I52" i="17"/>
  <c r="H52" i="17"/>
  <c r="H51" i="17" s="1"/>
  <c r="E52" i="17"/>
  <c r="M51" i="17"/>
  <c r="I51" i="17"/>
  <c r="M47" i="17"/>
  <c r="L47" i="17"/>
  <c r="K47" i="17"/>
  <c r="J47" i="17"/>
  <c r="J4" i="17" s="1"/>
  <c r="I47" i="17"/>
  <c r="H47" i="17"/>
  <c r="G47" i="17"/>
  <c r="F47" i="17"/>
  <c r="F4" i="17" s="1"/>
  <c r="E47" i="17"/>
  <c r="M8" i="17"/>
  <c r="L8" i="17"/>
  <c r="K8" i="17"/>
  <c r="K4" i="17" s="1"/>
  <c r="J8" i="17"/>
  <c r="I8" i="17"/>
  <c r="H8" i="17"/>
  <c r="G8" i="17"/>
  <c r="G4" i="17" s="1"/>
  <c r="F8" i="17"/>
  <c r="E8" i="17"/>
  <c r="M5" i="17"/>
  <c r="L5" i="17"/>
  <c r="L4" i="17" s="1"/>
  <c r="K5" i="17"/>
  <c r="J5" i="17"/>
  <c r="I5" i="17"/>
  <c r="H5" i="17"/>
  <c r="H4" i="17" s="1"/>
  <c r="H92" i="17" s="1"/>
  <c r="G5" i="17"/>
  <c r="F5" i="17"/>
  <c r="E5" i="17"/>
  <c r="M4" i="17"/>
  <c r="M92" i="17" s="1"/>
  <c r="I4" i="17"/>
  <c r="I92" i="17" s="1"/>
  <c r="E4" i="17"/>
  <c r="E92" i="17" s="1"/>
  <c r="M81" i="16"/>
  <c r="L81" i="16"/>
  <c r="K81" i="16"/>
  <c r="K77" i="16" s="1"/>
  <c r="J81" i="16"/>
  <c r="I81" i="16"/>
  <c r="H81" i="16"/>
  <c r="G81" i="16"/>
  <c r="G77" i="16" s="1"/>
  <c r="F81" i="16"/>
  <c r="E81" i="16"/>
  <c r="M78" i="16"/>
  <c r="L78" i="16"/>
  <c r="L77" i="16" s="1"/>
  <c r="K78" i="16"/>
  <c r="J78" i="16"/>
  <c r="I78" i="16"/>
  <c r="H78" i="16"/>
  <c r="H77" i="16" s="1"/>
  <c r="G78" i="16"/>
  <c r="F78" i="16"/>
  <c r="E78" i="16"/>
  <c r="M77" i="16"/>
  <c r="J77" i="16"/>
  <c r="I77" i="16"/>
  <c r="F77" i="16"/>
  <c r="E77" i="16"/>
  <c r="M73" i="16"/>
  <c r="L73" i="16"/>
  <c r="K73" i="16"/>
  <c r="J73" i="16"/>
  <c r="I73" i="16"/>
  <c r="H73" i="16"/>
  <c r="G73" i="16"/>
  <c r="F73" i="16"/>
  <c r="E73" i="16"/>
  <c r="M68" i="16"/>
  <c r="L68" i="16"/>
  <c r="K68" i="16"/>
  <c r="K64" i="16" s="1"/>
  <c r="J68" i="16"/>
  <c r="I68" i="16"/>
  <c r="H68" i="16"/>
  <c r="G68" i="16"/>
  <c r="G64" i="16" s="1"/>
  <c r="F68" i="16"/>
  <c r="E68" i="16"/>
  <c r="M65" i="16"/>
  <c r="L65" i="16"/>
  <c r="L64" i="16" s="1"/>
  <c r="K65" i="16"/>
  <c r="J65" i="16"/>
  <c r="I65" i="16"/>
  <c r="H65" i="16"/>
  <c r="H64" i="16" s="1"/>
  <c r="G65" i="16"/>
  <c r="F65" i="16"/>
  <c r="E65" i="16"/>
  <c r="M64" i="16"/>
  <c r="J64" i="16"/>
  <c r="I64" i="16"/>
  <c r="F64" i="16"/>
  <c r="E64" i="16"/>
  <c r="M59" i="16"/>
  <c r="L59" i="16"/>
  <c r="K59" i="16"/>
  <c r="J59" i="16"/>
  <c r="J51" i="16" s="1"/>
  <c r="J92" i="16" s="1"/>
  <c r="I59" i="16"/>
  <c r="H59" i="16"/>
  <c r="G59" i="16"/>
  <c r="F59" i="16"/>
  <c r="F51" i="16" s="1"/>
  <c r="E59" i="16"/>
  <c r="M56" i="16"/>
  <c r="L56" i="16"/>
  <c r="K56" i="16"/>
  <c r="K52" i="16" s="1"/>
  <c r="K51" i="16" s="1"/>
  <c r="J56" i="16"/>
  <c r="I56" i="16"/>
  <c r="H56" i="16"/>
  <c r="G56" i="16"/>
  <c r="G52" i="16" s="1"/>
  <c r="G51" i="16" s="1"/>
  <c r="F56" i="16"/>
  <c r="E56" i="16"/>
  <c r="M53" i="16"/>
  <c r="L53" i="16"/>
  <c r="L52" i="16" s="1"/>
  <c r="L51" i="16" s="1"/>
  <c r="K53" i="16"/>
  <c r="J53" i="16"/>
  <c r="I53" i="16"/>
  <c r="H53" i="16"/>
  <c r="H52" i="16" s="1"/>
  <c r="H51" i="16" s="1"/>
  <c r="G53" i="16"/>
  <c r="F53" i="16"/>
  <c r="E53" i="16"/>
  <c r="M52" i="16"/>
  <c r="M51" i="16" s="1"/>
  <c r="J52" i="16"/>
  <c r="I52" i="16"/>
  <c r="I51" i="16" s="1"/>
  <c r="F52" i="16"/>
  <c r="E52" i="16"/>
  <c r="E51" i="16" s="1"/>
  <c r="M47" i="16"/>
  <c r="L47" i="16"/>
  <c r="K47" i="16"/>
  <c r="K4" i="16" s="1"/>
  <c r="J47" i="16"/>
  <c r="I47" i="16"/>
  <c r="H47" i="16"/>
  <c r="G47" i="16"/>
  <c r="G4" i="16" s="1"/>
  <c r="F47" i="16"/>
  <c r="E47" i="16"/>
  <c r="M8" i="16"/>
  <c r="L8" i="16"/>
  <c r="L4" i="16" s="1"/>
  <c r="K8" i="16"/>
  <c r="J8" i="16"/>
  <c r="I8" i="16"/>
  <c r="H8" i="16"/>
  <c r="H4" i="16" s="1"/>
  <c r="G8" i="16"/>
  <c r="F8" i="16"/>
  <c r="E8" i="16"/>
  <c r="M5" i="16"/>
  <c r="M4" i="16" s="1"/>
  <c r="L5" i="16"/>
  <c r="K5" i="16"/>
  <c r="J5" i="16"/>
  <c r="I5" i="16"/>
  <c r="I4" i="16" s="1"/>
  <c r="I92" i="16" s="1"/>
  <c r="H5" i="16"/>
  <c r="G5" i="16"/>
  <c r="F5" i="16"/>
  <c r="E5" i="16"/>
  <c r="E4" i="16" s="1"/>
  <c r="J4" i="16"/>
  <c r="F4" i="16"/>
  <c r="K40" i="15"/>
  <c r="M36" i="15"/>
  <c r="L36" i="15"/>
  <c r="K36" i="15"/>
  <c r="J36" i="15"/>
  <c r="I36" i="15"/>
  <c r="H36" i="15"/>
  <c r="G36" i="15"/>
  <c r="F36" i="15"/>
  <c r="E36" i="15"/>
  <c r="M31" i="15"/>
  <c r="L31" i="15"/>
  <c r="K31" i="15"/>
  <c r="J31" i="15"/>
  <c r="I31" i="15"/>
  <c r="H31" i="15"/>
  <c r="G31" i="15"/>
  <c r="F31" i="15"/>
  <c r="E31" i="15"/>
  <c r="M21" i="15"/>
  <c r="L21" i="15"/>
  <c r="K21" i="15"/>
  <c r="J21" i="15"/>
  <c r="I21" i="15"/>
  <c r="H21" i="15"/>
  <c r="G21" i="15"/>
  <c r="F21" i="15"/>
  <c r="E21" i="15"/>
  <c r="M10" i="15"/>
  <c r="L10" i="15"/>
  <c r="K10" i="15"/>
  <c r="K9" i="15" s="1"/>
  <c r="J10" i="15"/>
  <c r="I10" i="15"/>
  <c r="H10" i="15"/>
  <c r="G10" i="15"/>
  <c r="G9" i="15" s="1"/>
  <c r="G40" i="15" s="1"/>
  <c r="F10" i="15"/>
  <c r="E10" i="15"/>
  <c r="M9" i="15"/>
  <c r="L9" i="15"/>
  <c r="J9" i="15"/>
  <c r="I9" i="15"/>
  <c r="H9" i="15"/>
  <c r="F9" i="15"/>
  <c r="E9" i="15"/>
  <c r="M4" i="15"/>
  <c r="L4" i="15"/>
  <c r="K4" i="15"/>
  <c r="J4" i="15"/>
  <c r="J40" i="15" s="1"/>
  <c r="I4" i="15"/>
  <c r="H4" i="15"/>
  <c r="G4" i="15"/>
  <c r="F4" i="15"/>
  <c r="F40" i="15" s="1"/>
  <c r="E4" i="15"/>
  <c r="K15" i="14"/>
  <c r="J15" i="14"/>
  <c r="I15" i="14"/>
  <c r="H15" i="14"/>
  <c r="G15" i="14"/>
  <c r="F15" i="14"/>
  <c r="E15" i="14"/>
  <c r="D15" i="14"/>
  <c r="C15" i="14"/>
  <c r="K4" i="14"/>
  <c r="J4" i="14"/>
  <c r="I4" i="14"/>
  <c r="H4" i="14"/>
  <c r="G4" i="14"/>
  <c r="F4" i="14"/>
  <c r="E4" i="14"/>
  <c r="D4" i="14"/>
  <c r="C4" i="14"/>
  <c r="J26" i="13"/>
  <c r="F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I4" i="13"/>
  <c r="I26" i="13" s="1"/>
  <c r="H4" i="13"/>
  <c r="H26" i="13" s="1"/>
  <c r="G4" i="13"/>
  <c r="G26" i="13" s="1"/>
  <c r="F4" i="13"/>
  <c r="E4" i="13"/>
  <c r="E26" i="13" s="1"/>
  <c r="D4" i="13"/>
  <c r="D26" i="13" s="1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H26" i="11"/>
  <c r="D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H4" i="11"/>
  <c r="G4" i="11"/>
  <c r="G26" i="11" s="1"/>
  <c r="F4" i="11"/>
  <c r="F26" i="11" s="1"/>
  <c r="E4" i="11"/>
  <c r="D4" i="1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J26" i="9"/>
  <c r="F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J4" i="9"/>
  <c r="I4" i="9"/>
  <c r="I26" i="9" s="1"/>
  <c r="H4" i="9"/>
  <c r="G4" i="9"/>
  <c r="F4" i="9"/>
  <c r="E4" i="9"/>
  <c r="E26" i="9" s="1"/>
  <c r="D4" i="9"/>
  <c r="C4" i="9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H26" i="7"/>
  <c r="D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I26" i="7" s="1"/>
  <c r="H4" i="7"/>
  <c r="G4" i="7"/>
  <c r="G26" i="7" s="1"/>
  <c r="F4" i="7"/>
  <c r="F26" i="7" s="1"/>
  <c r="E4" i="7"/>
  <c r="E26" i="7" s="1"/>
  <c r="D4" i="7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C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D26" i="4" s="1"/>
  <c r="C8" i="4"/>
  <c r="K4" i="4"/>
  <c r="K26" i="4" s="1"/>
  <c r="J4" i="4"/>
  <c r="J26" i="4" s="1"/>
  <c r="I4" i="4"/>
  <c r="H4" i="4"/>
  <c r="H26" i="4" s="1"/>
  <c r="G4" i="4"/>
  <c r="G26" i="4" s="1"/>
  <c r="F4" i="4"/>
  <c r="F26" i="4" s="1"/>
  <c r="E4" i="4"/>
  <c r="D4" i="4"/>
  <c r="C4" i="4"/>
  <c r="F92" i="20" l="1"/>
  <c r="H92" i="18"/>
  <c r="F92" i="16"/>
  <c r="G92" i="19"/>
  <c r="C26" i="9"/>
  <c r="G26" i="9"/>
  <c r="K26" i="9"/>
  <c r="H40" i="15"/>
  <c r="L40" i="15"/>
  <c r="J51" i="19"/>
  <c r="E26" i="4"/>
  <c r="I26" i="4"/>
  <c r="D26" i="9"/>
  <c r="H26" i="9"/>
  <c r="E26" i="11"/>
  <c r="I26" i="11"/>
  <c r="E40" i="15"/>
  <c r="I40" i="15"/>
  <c r="M40" i="15"/>
  <c r="E92" i="16"/>
  <c r="M92" i="16"/>
  <c r="H92" i="16"/>
  <c r="L92" i="16"/>
  <c r="G92" i="16"/>
  <c r="K92" i="16"/>
  <c r="L92" i="17"/>
  <c r="G92" i="17"/>
  <c r="K92" i="17"/>
  <c r="F92" i="17"/>
  <c r="J92" i="17"/>
  <c r="G51" i="18"/>
  <c r="G92" i="18" s="1"/>
  <c r="J92" i="19"/>
  <c r="E92" i="20"/>
  <c r="M92" i="20"/>
  <c r="H92" i="20"/>
  <c r="L92" i="20"/>
  <c r="G92" i="20"/>
  <c r="K92" i="20"/>
  <c r="K51" i="18"/>
  <c r="K92" i="18" s="1"/>
</calcChain>
</file>

<file path=xl/sharedStrings.xml><?xml version="1.0" encoding="utf-8"?>
<sst xmlns="http://schemas.openxmlformats.org/spreadsheetml/2006/main" count="7835" uniqueCount="174">
  <si>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</si>
  <si>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</si>
  <si>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</si>
  <si>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</si>
  <si>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</si>
  <si>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</si>
  <si>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</si>
  <si>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</si>
  <si>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</si>
  <si>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</si>
  <si>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</si>
  <si>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</si>
  <si>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</si>
  <si>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</si>
  <si>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</si>
  <si>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</si>
  <si>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</si>
  <si>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</si>
  <si>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</si>
  <si>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</si>
  <si>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</si>
  <si>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</si>
  <si>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</si>
  <si>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</si>
  <si>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</si>
  <si>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</si>
  <si>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</si>
  <si>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</si>
  <si>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</si>
  <si>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</si>
  <si>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</si>
  <si>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</si>
  <si>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</si>
  <si>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</si>
  <si>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</si>
  <si>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</si>
  <si>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</si>
  <si>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</si>
  <si>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</si>
  <si>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</si>
  <si>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</si>
  <si>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</si>
  <si>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</si>
  <si>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</si>
  <si>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</si>
  <si>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</si>
  <si>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</si>
  <si>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</si>
  <si>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</si>
  <si>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</si>
  <si>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</si>
  <si>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</si>
  <si>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</si>
  <si>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</si>
  <si>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</si>
  <si>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</si>
  <si>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</si>
  <si>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</si>
  <si>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</si>
  <si>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</si>
  <si>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</si>
  <si>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</si>
  <si>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</si>
  <si>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</si>
  <si>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</si>
  <si>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</si>
  <si>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</si>
  <si>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</si>
  <si>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</si>
  <si>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</si>
  <si>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</si>
  <si>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</si>
  <si>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</si>
  <si>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</si>
  <si>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</si>
  <si>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</si>
  <si>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</si>
  <si>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</si>
  <si>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</si>
  <si>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</si>
  <si>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</si>
  <si>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</si>
  <si>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</si>
  <si>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</si>
  <si>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</si>
  <si>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</si>
  <si>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</si>
  <si>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</si>
  <si>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</si>
  <si>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</si>
  <si>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</si>
  <si>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</si>
  <si>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</si>
  <si>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</si>
  <si>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</si>
  <si>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</si>
  <si>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</si>
  <si>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</si>
  <si>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</si>
  <si>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</si>
  <si>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</si>
  <si>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</si>
  <si>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</si>
  <si>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</si>
  <si>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</si>
  <si>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</si>
  <si>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</si>
  <si>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</si>
  <si>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</si>
  <si>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</si>
  <si>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</si>
  <si>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</si>
  <si>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</si>
  <si>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</si>
  <si>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</si>
  <si>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</si>
  <si>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</si>
  <si>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</si>
  <si>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</si>
  <si>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</si>
  <si>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</si>
  <si>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</si>
  <si>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Table B.1: Specification of receipts: Sport, Arts And Culture</t>
  </si>
  <si>
    <t>Table B.2: Payments and estimates by economic classification: Sport, Arts And Culture</t>
  </si>
  <si>
    <t>2010/11</t>
  </si>
  <si>
    <t>2011/12</t>
  </si>
  <si>
    <t>2012/13</t>
  </si>
  <si>
    <t>2013/14</t>
  </si>
  <si>
    <t>2014/15</t>
  </si>
  <si>
    <t>2015/16</t>
  </si>
  <si>
    <t>2016/17</t>
  </si>
  <si>
    <t>1. Administration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</si>
  <si>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</si>
  <si>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</si>
  <si>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</si>
  <si>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</si>
  <si>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</si>
  <si>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</si>
  <si>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Cultural Affairs</t>
  </si>
  <si>
    <t>3. Library And Archives Services</t>
  </si>
  <si>
    <t>4. Sport And Recreation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</si>
  <si>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</si>
  <si>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</si>
  <si>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</si>
  <si>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</si>
  <si>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</si>
  <si>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Office Of The Mec</t>
  </si>
  <si>
    <t>2. Corporate Services</t>
  </si>
  <si>
    <t>1. Management</t>
  </si>
  <si>
    <t>2. Arts And Culture</t>
  </si>
  <si>
    <t>3. Museum Services</t>
  </si>
  <si>
    <t>4. Heritage Resource Services</t>
  </si>
  <si>
    <t>5. Language Services</t>
  </si>
  <si>
    <t>2. Library Services</t>
  </si>
  <si>
    <t>3. Archives</t>
  </si>
  <si>
    <t>2. Sport</t>
  </si>
  <si>
    <t>3. Recreation</t>
  </si>
  <si>
    <t>4. School Sport</t>
  </si>
  <si>
    <t>5. 2010 Fifa Soccer World Cupt</t>
  </si>
  <si>
    <t>Table 2.2: Summary of departmental receipts collection</t>
  </si>
  <si>
    <t>Table 2.3: Summary of payments and estimates by programme: Sport, Arts And Culture</t>
  </si>
  <si>
    <t>Table 2.4: Summary of provincial payments and estimates by economic classification: Sport, Arts And Culture</t>
  </si>
  <si>
    <t>Table 10.1: Summary of payments and estimates by sub-programme: Administration</t>
  </si>
  <si>
    <t>Table 2.12.1: Summary of payments and estimates by economic classification: Administration</t>
  </si>
  <si>
    <t>Table 2.12.2: Summary of payments and estimates by sub-programme: Cultural Affairs</t>
  </si>
  <si>
    <t>Table 2.12.2: Summary of payments and estimates by economic classification: Cultural Affairs</t>
  </si>
  <si>
    <t>Table 2.12.3: Summary of payments and estimates by sub-programme: Library And Archives Services</t>
  </si>
  <si>
    <t>Table 2.12.3: Summary of payments and estimates by economic classification: Library And Archives Services</t>
  </si>
  <si>
    <t>Table 2.12.4: Summary of payments and estimates by sub-programme: Sport And Recreation</t>
  </si>
  <si>
    <t>Table 2.12.4: Summary of payments and estimates by economic classification: Sport And Recreation</t>
  </si>
  <si>
    <t>Table B.2A: Payments and estimates by economic classification: Administration</t>
  </si>
  <si>
    <t>Table B.2B: Payments and estimates by economic classification: Cultural Affairs</t>
  </si>
  <si>
    <t>Table B.2C: Payments and estimates by economic classification: Library And Archives Services</t>
  </si>
  <si>
    <t>Table B.2D: Payments and estimates by economic classification: Sport And Recreation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</si>
</sst>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159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371</v>
      </c>
      <c r="D9" s="33">
        <v>353</v>
      </c>
      <c r="E9" s="33">
        <v>107</v>
      </c>
      <c r="F9" s="32">
        <v>101</v>
      </c>
      <c r="G9" s="33">
        <v>120</v>
      </c>
      <c r="H9" s="34">
        <v>124</v>
      </c>
      <c r="I9" s="33">
        <v>106</v>
      </c>
      <c r="J9" s="33">
        <v>111</v>
      </c>
      <c r="K9" s="33">
        <v>116.883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35</v>
      </c>
      <c r="D11" s="33">
        <v>46</v>
      </c>
      <c r="E11" s="33">
        <v>92</v>
      </c>
      <c r="F11" s="32">
        <v>50</v>
      </c>
      <c r="G11" s="33">
        <v>50</v>
      </c>
      <c r="H11" s="34">
        <v>57</v>
      </c>
      <c r="I11" s="33">
        <v>50</v>
      </c>
      <c r="J11" s="33">
        <v>50</v>
      </c>
      <c r="K11" s="33">
        <v>52.65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3</v>
      </c>
      <c r="D12" s="33">
        <v>1</v>
      </c>
      <c r="E12" s="33">
        <v>1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202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395</v>
      </c>
      <c r="D14" s="36">
        <v>15</v>
      </c>
      <c r="E14" s="36">
        <v>28</v>
      </c>
      <c r="F14" s="35">
        <v>0</v>
      </c>
      <c r="G14" s="36">
        <v>37</v>
      </c>
      <c r="H14" s="37">
        <v>43</v>
      </c>
      <c r="I14" s="36">
        <v>0</v>
      </c>
      <c r="J14" s="36">
        <v>0</v>
      </c>
      <c r="K14" s="36">
        <v>0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804</v>
      </c>
      <c r="D15" s="61">
        <f t="shared" ref="D15:K15" si="1">SUM(D5:D14)</f>
        <v>617</v>
      </c>
      <c r="E15" s="61">
        <f t="shared" si="1"/>
        <v>228</v>
      </c>
      <c r="F15" s="62">
        <f t="shared" si="1"/>
        <v>151</v>
      </c>
      <c r="G15" s="61">
        <f t="shared" si="1"/>
        <v>207</v>
      </c>
      <c r="H15" s="63">
        <f t="shared" si="1"/>
        <v>224</v>
      </c>
      <c r="I15" s="61">
        <f t="shared" si="1"/>
        <v>156</v>
      </c>
      <c r="J15" s="61">
        <f t="shared" si="1"/>
        <v>161</v>
      </c>
      <c r="K15" s="61">
        <f t="shared" si="1"/>
        <v>169.53299999999999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148</v>
      </c>
      <c r="C4" s="33">
        <v>1102</v>
      </c>
      <c r="D4" s="33">
        <v>1155</v>
      </c>
      <c r="E4" s="33">
        <v>2510</v>
      </c>
      <c r="F4" s="27">
        <v>2928</v>
      </c>
      <c r="G4" s="28">
        <v>3005</v>
      </c>
      <c r="H4" s="29">
        <v>2651</v>
      </c>
      <c r="I4" s="33">
        <v>5052</v>
      </c>
      <c r="J4" s="33">
        <v>2615</v>
      </c>
      <c r="K4" s="33">
        <v>2761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155</v>
      </c>
      <c r="C5" s="33">
        <v>11044</v>
      </c>
      <c r="D5" s="33">
        <v>39567</v>
      </c>
      <c r="E5" s="33">
        <v>17962</v>
      </c>
      <c r="F5" s="32">
        <v>14204</v>
      </c>
      <c r="G5" s="33">
        <v>15495</v>
      </c>
      <c r="H5" s="34">
        <v>12942</v>
      </c>
      <c r="I5" s="33">
        <v>16683</v>
      </c>
      <c r="J5" s="33">
        <v>17615</v>
      </c>
      <c r="K5" s="33">
        <v>19161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156</v>
      </c>
      <c r="C6" s="33">
        <v>12321</v>
      </c>
      <c r="D6" s="33">
        <v>11304</v>
      </c>
      <c r="E6" s="33">
        <v>13754</v>
      </c>
      <c r="F6" s="32">
        <v>8252</v>
      </c>
      <c r="G6" s="33">
        <v>28252</v>
      </c>
      <c r="H6" s="34">
        <v>28825</v>
      </c>
      <c r="I6" s="33">
        <v>7670</v>
      </c>
      <c r="J6" s="33">
        <v>8145</v>
      </c>
      <c r="K6" s="33">
        <v>8898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157</v>
      </c>
      <c r="C7" s="33">
        <v>5029</v>
      </c>
      <c r="D7" s="33">
        <v>11911</v>
      </c>
      <c r="E7" s="33">
        <v>9223</v>
      </c>
      <c r="F7" s="32">
        <v>13808</v>
      </c>
      <c r="G7" s="33">
        <v>13558</v>
      </c>
      <c r="H7" s="34">
        <v>15196</v>
      </c>
      <c r="I7" s="33">
        <v>14006</v>
      </c>
      <c r="J7" s="33">
        <v>14845</v>
      </c>
      <c r="K7" s="33">
        <v>16269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158</v>
      </c>
      <c r="C8" s="33">
        <v>9088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38584</v>
      </c>
      <c r="D19" s="46">
        <f t="shared" ref="D19:K19" si="1">SUM(D4:D18)</f>
        <v>63937</v>
      </c>
      <c r="E19" s="46">
        <f t="shared" si="1"/>
        <v>43449</v>
      </c>
      <c r="F19" s="47">
        <f t="shared" si="1"/>
        <v>39192</v>
      </c>
      <c r="G19" s="46">
        <f t="shared" si="1"/>
        <v>60310</v>
      </c>
      <c r="H19" s="48">
        <f t="shared" si="1"/>
        <v>59614</v>
      </c>
      <c r="I19" s="46">
        <f t="shared" si="1"/>
        <v>43411</v>
      </c>
      <c r="J19" s="46">
        <f t="shared" si="1"/>
        <v>43220</v>
      </c>
      <c r="K19" s="46">
        <f t="shared" si="1"/>
        <v>47089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34699</v>
      </c>
      <c r="D4" s="20">
        <f t="shared" ref="D4:K4" si="0">SUM(D5:D7)</f>
        <v>35539</v>
      </c>
      <c r="E4" s="20">
        <f t="shared" si="0"/>
        <v>36004</v>
      </c>
      <c r="F4" s="21">
        <f t="shared" si="0"/>
        <v>35073</v>
      </c>
      <c r="G4" s="20">
        <f t="shared" si="0"/>
        <v>35674</v>
      </c>
      <c r="H4" s="22">
        <f t="shared" si="0"/>
        <v>34972</v>
      </c>
      <c r="I4" s="20">
        <f t="shared" si="0"/>
        <v>38401</v>
      </c>
      <c r="J4" s="20">
        <f t="shared" si="0"/>
        <v>38010</v>
      </c>
      <c r="K4" s="20">
        <f t="shared" si="0"/>
        <v>41461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9393</v>
      </c>
      <c r="D5" s="28">
        <v>11292</v>
      </c>
      <c r="E5" s="28">
        <v>8709</v>
      </c>
      <c r="F5" s="27">
        <v>9958</v>
      </c>
      <c r="G5" s="28">
        <v>9958</v>
      </c>
      <c r="H5" s="29">
        <v>9493</v>
      </c>
      <c r="I5" s="28">
        <v>10367</v>
      </c>
      <c r="J5" s="28">
        <v>8803</v>
      </c>
      <c r="K5" s="29">
        <v>9521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25303</v>
      </c>
      <c r="D6" s="33">
        <v>24244</v>
      </c>
      <c r="E6" s="33">
        <v>27292</v>
      </c>
      <c r="F6" s="32">
        <v>25115</v>
      </c>
      <c r="G6" s="33">
        <v>25716</v>
      </c>
      <c r="H6" s="34">
        <v>25476</v>
      </c>
      <c r="I6" s="33">
        <v>28034</v>
      </c>
      <c r="J6" s="33">
        <v>29207</v>
      </c>
      <c r="K6" s="34">
        <v>31940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3</v>
      </c>
      <c r="D7" s="36">
        <v>3</v>
      </c>
      <c r="E7" s="36">
        <v>3</v>
      </c>
      <c r="F7" s="35">
        <v>0</v>
      </c>
      <c r="G7" s="36">
        <v>0</v>
      </c>
      <c r="H7" s="37">
        <v>3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1232</v>
      </c>
      <c r="D8" s="20">
        <f t="shared" ref="D8:K8" si="1">SUM(D9:D15)</f>
        <v>17614</v>
      </c>
      <c r="E8" s="20">
        <f t="shared" si="1"/>
        <v>4135</v>
      </c>
      <c r="F8" s="21">
        <f t="shared" si="1"/>
        <v>3519</v>
      </c>
      <c r="G8" s="20">
        <f t="shared" si="1"/>
        <v>4119</v>
      </c>
      <c r="H8" s="22">
        <f t="shared" si="1"/>
        <v>4127</v>
      </c>
      <c r="I8" s="20">
        <f t="shared" si="1"/>
        <v>4194</v>
      </c>
      <c r="J8" s="20">
        <f t="shared" si="1"/>
        <v>4359</v>
      </c>
      <c r="K8" s="20">
        <f t="shared" si="1"/>
        <v>4723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14450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834</v>
      </c>
      <c r="D10" s="33">
        <v>834</v>
      </c>
      <c r="E10" s="33">
        <v>2076</v>
      </c>
      <c r="F10" s="32">
        <v>3027</v>
      </c>
      <c r="G10" s="33">
        <v>3627</v>
      </c>
      <c r="H10" s="34">
        <v>3627</v>
      </c>
      <c r="I10" s="33">
        <v>3694</v>
      </c>
      <c r="J10" s="33">
        <v>3859</v>
      </c>
      <c r="K10" s="34">
        <v>4196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336</v>
      </c>
      <c r="D14" s="33">
        <v>2054</v>
      </c>
      <c r="E14" s="33">
        <v>1488</v>
      </c>
      <c r="F14" s="32">
        <v>300</v>
      </c>
      <c r="G14" s="33">
        <v>300</v>
      </c>
      <c r="H14" s="34">
        <v>458</v>
      </c>
      <c r="I14" s="33">
        <v>500</v>
      </c>
      <c r="J14" s="33">
        <v>500</v>
      </c>
      <c r="K14" s="34">
        <v>527</v>
      </c>
    </row>
    <row r="15" spans="1:27" s="14" customFormat="1" ht="12.75" customHeight="1" x14ac:dyDescent="0.25">
      <c r="A15" s="25"/>
      <c r="B15" s="26" t="s">
        <v>20</v>
      </c>
      <c r="C15" s="35">
        <v>62</v>
      </c>
      <c r="D15" s="36">
        <v>276</v>
      </c>
      <c r="E15" s="36">
        <v>571</v>
      </c>
      <c r="F15" s="35">
        <v>192</v>
      </c>
      <c r="G15" s="36">
        <v>192</v>
      </c>
      <c r="H15" s="37">
        <v>42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2651</v>
      </c>
      <c r="D16" s="20">
        <f t="shared" ref="D16:K16" si="2">SUM(D17:D23)</f>
        <v>10784</v>
      </c>
      <c r="E16" s="20">
        <f t="shared" si="2"/>
        <v>3247</v>
      </c>
      <c r="F16" s="21">
        <f t="shared" si="2"/>
        <v>600</v>
      </c>
      <c r="G16" s="20">
        <f t="shared" si="2"/>
        <v>20517</v>
      </c>
      <c r="H16" s="22">
        <f t="shared" si="2"/>
        <v>20515</v>
      </c>
      <c r="I16" s="20">
        <f t="shared" si="2"/>
        <v>816</v>
      </c>
      <c r="J16" s="20">
        <f t="shared" si="2"/>
        <v>851</v>
      </c>
      <c r="K16" s="20">
        <f t="shared" si="2"/>
        <v>905</v>
      </c>
    </row>
    <row r="17" spans="1:11" s="14" customFormat="1" ht="12.75" customHeight="1" x14ac:dyDescent="0.25">
      <c r="A17" s="25"/>
      <c r="B17" s="26" t="s">
        <v>22</v>
      </c>
      <c r="C17" s="27">
        <v>2638</v>
      </c>
      <c r="D17" s="28">
        <v>10290</v>
      </c>
      <c r="E17" s="28">
        <v>1928</v>
      </c>
      <c r="F17" s="27">
        <v>587</v>
      </c>
      <c r="G17" s="28">
        <v>20336</v>
      </c>
      <c r="H17" s="29">
        <v>20336</v>
      </c>
      <c r="I17" s="28">
        <v>620</v>
      </c>
      <c r="J17" s="28">
        <v>644</v>
      </c>
      <c r="K17" s="29">
        <v>679</v>
      </c>
    </row>
    <row r="18" spans="1:11" s="14" customFormat="1" ht="12.75" customHeight="1" x14ac:dyDescent="0.25">
      <c r="A18" s="25"/>
      <c r="B18" s="26" t="s">
        <v>23</v>
      </c>
      <c r="C18" s="32">
        <v>13</v>
      </c>
      <c r="D18" s="33">
        <v>494</v>
      </c>
      <c r="E18" s="33">
        <v>1319</v>
      </c>
      <c r="F18" s="32">
        <v>13</v>
      </c>
      <c r="G18" s="33">
        <v>181</v>
      </c>
      <c r="H18" s="34">
        <v>179</v>
      </c>
      <c r="I18" s="33">
        <v>196</v>
      </c>
      <c r="J18" s="33">
        <v>207</v>
      </c>
      <c r="K18" s="34">
        <v>226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2</v>
      </c>
      <c r="D24" s="20">
        <v>0</v>
      </c>
      <c r="E24" s="20">
        <v>63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38584</v>
      </c>
      <c r="D26" s="46">
        <f t="shared" ref="D26:K26" si="3">+D4+D8+D16+D24</f>
        <v>63937</v>
      </c>
      <c r="E26" s="46">
        <f t="shared" si="3"/>
        <v>43449</v>
      </c>
      <c r="F26" s="47">
        <f t="shared" si="3"/>
        <v>39192</v>
      </c>
      <c r="G26" s="46">
        <f t="shared" si="3"/>
        <v>60310</v>
      </c>
      <c r="H26" s="48">
        <f t="shared" si="3"/>
        <v>59614</v>
      </c>
      <c r="I26" s="46">
        <f t="shared" si="3"/>
        <v>43411</v>
      </c>
      <c r="J26" s="46">
        <f t="shared" si="3"/>
        <v>43220</v>
      </c>
      <c r="K26" s="46">
        <f t="shared" si="3"/>
        <v>47089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371</v>
      </c>
      <c r="F9" s="72">
        <f t="shared" ref="F9:M9" si="1">F10+F19</f>
        <v>353</v>
      </c>
      <c r="G9" s="72">
        <f t="shared" si="1"/>
        <v>107</v>
      </c>
      <c r="H9" s="73">
        <f t="shared" si="1"/>
        <v>101</v>
      </c>
      <c r="I9" s="72">
        <f t="shared" si="1"/>
        <v>120</v>
      </c>
      <c r="J9" s="74">
        <f t="shared" si="1"/>
        <v>124</v>
      </c>
      <c r="K9" s="72">
        <f t="shared" si="1"/>
        <v>106</v>
      </c>
      <c r="L9" s="72">
        <f t="shared" si="1"/>
        <v>111</v>
      </c>
      <c r="M9" s="72">
        <f t="shared" si="1"/>
        <v>116.883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371</v>
      </c>
      <c r="F10" s="100">
        <f t="shared" ref="F10:M10" si="2">SUM(F11:F13)</f>
        <v>353</v>
      </c>
      <c r="G10" s="100">
        <f t="shared" si="2"/>
        <v>107</v>
      </c>
      <c r="H10" s="101">
        <f t="shared" si="2"/>
        <v>101</v>
      </c>
      <c r="I10" s="100">
        <f t="shared" si="2"/>
        <v>120</v>
      </c>
      <c r="J10" s="102">
        <f t="shared" si="2"/>
        <v>124</v>
      </c>
      <c r="K10" s="100">
        <f t="shared" si="2"/>
        <v>106</v>
      </c>
      <c r="L10" s="100">
        <f t="shared" si="2"/>
        <v>111</v>
      </c>
      <c r="M10" s="100">
        <f t="shared" si="2"/>
        <v>116.883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324</v>
      </c>
      <c r="F11" s="79">
        <v>299</v>
      </c>
      <c r="G11" s="79">
        <v>43</v>
      </c>
      <c r="H11" s="80">
        <v>36</v>
      </c>
      <c r="I11" s="79">
        <v>36</v>
      </c>
      <c r="J11" s="81">
        <v>36</v>
      </c>
      <c r="K11" s="79">
        <v>36</v>
      </c>
      <c r="L11" s="79">
        <v>36</v>
      </c>
      <c r="M11" s="79">
        <v>37.908000000000001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47</v>
      </c>
      <c r="F13" s="86">
        <v>54</v>
      </c>
      <c r="G13" s="86">
        <v>64</v>
      </c>
      <c r="H13" s="87">
        <v>65</v>
      </c>
      <c r="I13" s="86">
        <v>84</v>
      </c>
      <c r="J13" s="88">
        <v>88</v>
      </c>
      <c r="K13" s="86">
        <v>70</v>
      </c>
      <c r="L13" s="86">
        <v>75</v>
      </c>
      <c r="M13" s="86">
        <v>78.974999999999994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47</v>
      </c>
      <c r="F15" s="79">
        <v>54</v>
      </c>
      <c r="G15" s="79">
        <v>64</v>
      </c>
      <c r="H15" s="80">
        <v>65</v>
      </c>
      <c r="I15" s="79">
        <v>84</v>
      </c>
      <c r="J15" s="81">
        <v>88</v>
      </c>
      <c r="K15" s="79">
        <v>70</v>
      </c>
      <c r="L15" s="79">
        <v>75</v>
      </c>
      <c r="M15" s="81">
        <v>78.974999999999994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35</v>
      </c>
      <c r="F29" s="72">
        <v>46</v>
      </c>
      <c r="G29" s="72">
        <v>92</v>
      </c>
      <c r="H29" s="73">
        <v>50</v>
      </c>
      <c r="I29" s="72">
        <v>50</v>
      </c>
      <c r="J29" s="74">
        <v>57</v>
      </c>
      <c r="K29" s="72">
        <v>50</v>
      </c>
      <c r="L29" s="72">
        <v>50</v>
      </c>
      <c r="M29" s="72">
        <v>52.65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3</v>
      </c>
      <c r="F31" s="131">
        <f t="shared" ref="F31:M31" si="4">SUM(F32:F34)</f>
        <v>1</v>
      </c>
      <c r="G31" s="131">
        <f t="shared" si="4"/>
        <v>1</v>
      </c>
      <c r="H31" s="132">
        <f t="shared" si="4"/>
        <v>0</v>
      </c>
      <c r="I31" s="131">
        <f t="shared" si="4"/>
        <v>0</v>
      </c>
      <c r="J31" s="133">
        <f t="shared" si="4"/>
        <v>0</v>
      </c>
      <c r="K31" s="131">
        <f t="shared" si="4"/>
        <v>0</v>
      </c>
      <c r="L31" s="131">
        <f t="shared" si="4"/>
        <v>0</v>
      </c>
      <c r="M31" s="131">
        <f t="shared" si="4"/>
        <v>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3</v>
      </c>
      <c r="F32" s="79">
        <v>1</v>
      </c>
      <c r="G32" s="79">
        <v>1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202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202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395</v>
      </c>
      <c r="F39" s="72">
        <v>15</v>
      </c>
      <c r="G39" s="72">
        <v>28</v>
      </c>
      <c r="H39" s="73">
        <v>0</v>
      </c>
      <c r="I39" s="72">
        <v>37</v>
      </c>
      <c r="J39" s="74">
        <v>43</v>
      </c>
      <c r="K39" s="72">
        <v>0</v>
      </c>
      <c r="L39" s="72">
        <v>0</v>
      </c>
      <c r="M39" s="72">
        <v>0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804</v>
      </c>
      <c r="F40" s="46">
        <f t="shared" ref="F40:M40" si="6">F4+F9+F21+F29+F31+F36+F39</f>
        <v>617</v>
      </c>
      <c r="G40" s="46">
        <f t="shared" si="6"/>
        <v>228</v>
      </c>
      <c r="H40" s="47">
        <f t="shared" si="6"/>
        <v>151</v>
      </c>
      <c r="I40" s="46">
        <f t="shared" si="6"/>
        <v>207</v>
      </c>
      <c r="J40" s="48">
        <f t="shared" si="6"/>
        <v>224</v>
      </c>
      <c r="K40" s="46">
        <f t="shared" si="6"/>
        <v>156</v>
      </c>
      <c r="L40" s="46">
        <f t="shared" si="6"/>
        <v>161</v>
      </c>
      <c r="M40" s="46">
        <f t="shared" si="6"/>
        <v>169.53299999999999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154730</v>
      </c>
      <c r="F4" s="72">
        <f t="shared" ref="F4:M4" si="0">F5+F8+F47</f>
        <v>172465</v>
      </c>
      <c r="G4" s="72">
        <f t="shared" si="0"/>
        <v>177505</v>
      </c>
      <c r="H4" s="73">
        <f t="shared" si="0"/>
        <v>188567</v>
      </c>
      <c r="I4" s="72">
        <f t="shared" si="0"/>
        <v>186462</v>
      </c>
      <c r="J4" s="74">
        <f t="shared" si="0"/>
        <v>183909</v>
      </c>
      <c r="K4" s="72">
        <f t="shared" si="0"/>
        <v>212955</v>
      </c>
      <c r="L4" s="72">
        <f t="shared" si="0"/>
        <v>244840</v>
      </c>
      <c r="M4" s="72">
        <f t="shared" si="0"/>
        <v>256403.41800000001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61420</v>
      </c>
      <c r="F5" s="100">
        <f t="shared" ref="F5:M5" si="1">SUM(F6:F7)</f>
        <v>72501</v>
      </c>
      <c r="G5" s="100">
        <f t="shared" si="1"/>
        <v>74441</v>
      </c>
      <c r="H5" s="101">
        <f t="shared" si="1"/>
        <v>90397</v>
      </c>
      <c r="I5" s="100">
        <f t="shared" si="1"/>
        <v>87559</v>
      </c>
      <c r="J5" s="102">
        <f t="shared" si="1"/>
        <v>83106</v>
      </c>
      <c r="K5" s="100">
        <f t="shared" si="1"/>
        <v>104847</v>
      </c>
      <c r="L5" s="100">
        <f t="shared" si="1"/>
        <v>107619</v>
      </c>
      <c r="M5" s="100">
        <f t="shared" si="1"/>
        <v>116672.43600000002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55198</v>
      </c>
      <c r="F6" s="79">
        <v>65622</v>
      </c>
      <c r="G6" s="79">
        <v>74441</v>
      </c>
      <c r="H6" s="80">
        <v>90397</v>
      </c>
      <c r="I6" s="79">
        <v>87559</v>
      </c>
      <c r="J6" s="81">
        <v>83106</v>
      </c>
      <c r="K6" s="79">
        <v>104847</v>
      </c>
      <c r="L6" s="79">
        <v>107619</v>
      </c>
      <c r="M6" s="79">
        <v>116672.43600000002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6222</v>
      </c>
      <c r="F7" s="93">
        <v>6879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93219</v>
      </c>
      <c r="F8" s="100">
        <f t="shared" ref="F8:M8" si="2">SUM(F9:F46)</f>
        <v>99912</v>
      </c>
      <c r="G8" s="100">
        <f t="shared" si="2"/>
        <v>103042</v>
      </c>
      <c r="H8" s="101">
        <f t="shared" si="2"/>
        <v>98170</v>
      </c>
      <c r="I8" s="100">
        <f t="shared" si="2"/>
        <v>98903</v>
      </c>
      <c r="J8" s="102">
        <f t="shared" si="2"/>
        <v>100795</v>
      </c>
      <c r="K8" s="100">
        <f t="shared" si="2"/>
        <v>108108</v>
      </c>
      <c r="L8" s="100">
        <f t="shared" si="2"/>
        <v>137221</v>
      </c>
      <c r="M8" s="100">
        <f t="shared" si="2"/>
        <v>139730.98199999999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1925</v>
      </c>
      <c r="F9" s="79">
        <v>76</v>
      </c>
      <c r="G9" s="79">
        <v>295</v>
      </c>
      <c r="H9" s="80">
        <v>32</v>
      </c>
      <c r="I9" s="79">
        <v>75</v>
      </c>
      <c r="J9" s="81">
        <v>473</v>
      </c>
      <c r="K9" s="79">
        <v>469</v>
      </c>
      <c r="L9" s="79">
        <v>682</v>
      </c>
      <c r="M9" s="79">
        <v>694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8620</v>
      </c>
      <c r="F10" s="86">
        <v>4522</v>
      </c>
      <c r="G10" s="86">
        <v>4418</v>
      </c>
      <c r="H10" s="87">
        <v>2200</v>
      </c>
      <c r="I10" s="86">
        <v>2200</v>
      </c>
      <c r="J10" s="88">
        <v>3523</v>
      </c>
      <c r="K10" s="86">
        <v>3974</v>
      </c>
      <c r="L10" s="86">
        <v>5034</v>
      </c>
      <c r="M10" s="86">
        <v>5153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1191</v>
      </c>
      <c r="F11" s="86">
        <v>1394</v>
      </c>
      <c r="G11" s="86">
        <v>14655</v>
      </c>
      <c r="H11" s="87">
        <v>9609</v>
      </c>
      <c r="I11" s="86">
        <v>9109</v>
      </c>
      <c r="J11" s="88">
        <v>8228</v>
      </c>
      <c r="K11" s="86">
        <v>10716</v>
      </c>
      <c r="L11" s="86">
        <v>16899</v>
      </c>
      <c r="M11" s="86">
        <v>16948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2545</v>
      </c>
      <c r="F12" s="86">
        <v>2265</v>
      </c>
      <c r="G12" s="86">
        <v>2468</v>
      </c>
      <c r="H12" s="87">
        <v>2200</v>
      </c>
      <c r="I12" s="86">
        <v>2200</v>
      </c>
      <c r="J12" s="88">
        <v>2161</v>
      </c>
      <c r="K12" s="86">
        <v>2600</v>
      </c>
      <c r="L12" s="86">
        <v>2718</v>
      </c>
      <c r="M12" s="86">
        <v>2804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130</v>
      </c>
      <c r="K13" s="86">
        <v>108</v>
      </c>
      <c r="L13" s="86">
        <v>112</v>
      </c>
      <c r="M13" s="86">
        <v>116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1588</v>
      </c>
      <c r="F14" s="86">
        <v>1545</v>
      </c>
      <c r="G14" s="86">
        <v>4483</v>
      </c>
      <c r="H14" s="87">
        <v>2524</v>
      </c>
      <c r="I14" s="86">
        <v>4033</v>
      </c>
      <c r="J14" s="88">
        <v>4895</v>
      </c>
      <c r="K14" s="86">
        <v>2206</v>
      </c>
      <c r="L14" s="86">
        <v>2888</v>
      </c>
      <c r="M14" s="86">
        <v>2999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2972</v>
      </c>
      <c r="F15" s="86">
        <v>2070</v>
      </c>
      <c r="G15" s="86">
        <v>6218</v>
      </c>
      <c r="H15" s="87">
        <v>1710</v>
      </c>
      <c r="I15" s="86">
        <v>1706</v>
      </c>
      <c r="J15" s="88">
        <v>1540</v>
      </c>
      <c r="K15" s="86">
        <v>3013</v>
      </c>
      <c r="L15" s="86">
        <v>3648</v>
      </c>
      <c r="M15" s="86">
        <v>3725.5830000000001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3236</v>
      </c>
      <c r="F16" s="86">
        <v>3098</v>
      </c>
      <c r="G16" s="86">
        <v>3177</v>
      </c>
      <c r="H16" s="87">
        <v>7163</v>
      </c>
      <c r="I16" s="86">
        <v>8415</v>
      </c>
      <c r="J16" s="88">
        <v>9074</v>
      </c>
      <c r="K16" s="86">
        <v>11402</v>
      </c>
      <c r="L16" s="86">
        <v>17218</v>
      </c>
      <c r="M16" s="86">
        <v>15786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2859</v>
      </c>
      <c r="H17" s="87">
        <v>14603</v>
      </c>
      <c r="I17" s="86">
        <v>11898</v>
      </c>
      <c r="J17" s="88">
        <v>10638</v>
      </c>
      <c r="K17" s="86">
        <v>6346</v>
      </c>
      <c r="L17" s="86">
        <v>9897</v>
      </c>
      <c r="M17" s="86">
        <v>9905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500</v>
      </c>
      <c r="J18" s="88">
        <v>500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32</v>
      </c>
      <c r="G21" s="86">
        <v>0</v>
      </c>
      <c r="H21" s="87">
        <v>0</v>
      </c>
      <c r="I21" s="86">
        <v>1800</v>
      </c>
      <c r="J21" s="88">
        <v>3779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4927</v>
      </c>
      <c r="F22" s="86">
        <v>4058</v>
      </c>
      <c r="G22" s="86">
        <v>3387</v>
      </c>
      <c r="H22" s="87">
        <v>3627</v>
      </c>
      <c r="I22" s="86">
        <v>3572</v>
      </c>
      <c r="J22" s="88">
        <v>2982</v>
      </c>
      <c r="K22" s="86">
        <v>7486</v>
      </c>
      <c r="L22" s="86">
        <v>9423</v>
      </c>
      <c r="M22" s="86">
        <v>9757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9730</v>
      </c>
      <c r="F23" s="86">
        <v>19165</v>
      </c>
      <c r="G23" s="86">
        <v>8078</v>
      </c>
      <c r="H23" s="87">
        <v>3395</v>
      </c>
      <c r="I23" s="86">
        <v>2400</v>
      </c>
      <c r="J23" s="88">
        <v>2538</v>
      </c>
      <c r="K23" s="86">
        <v>4224</v>
      </c>
      <c r="L23" s="86">
        <v>4404</v>
      </c>
      <c r="M23" s="86">
        <v>4598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439</v>
      </c>
      <c r="F24" s="86">
        <v>107</v>
      </c>
      <c r="G24" s="86">
        <v>224</v>
      </c>
      <c r="H24" s="87">
        <v>155</v>
      </c>
      <c r="I24" s="86">
        <v>457</v>
      </c>
      <c r="J24" s="88">
        <v>458</v>
      </c>
      <c r="K24" s="86">
        <v>150</v>
      </c>
      <c r="L24" s="86">
        <v>156</v>
      </c>
      <c r="M24" s="86">
        <v>166.26499999999999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55</v>
      </c>
      <c r="J25" s="88">
        <v>336</v>
      </c>
      <c r="K25" s="86">
        <v>1676</v>
      </c>
      <c r="L25" s="86">
        <v>2351</v>
      </c>
      <c r="M25" s="86">
        <v>2412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25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162</v>
      </c>
      <c r="J27" s="88">
        <v>118</v>
      </c>
      <c r="K27" s="86">
        <v>16</v>
      </c>
      <c r="L27" s="86">
        <v>19</v>
      </c>
      <c r="M27" s="86">
        <v>19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90</v>
      </c>
      <c r="F29" s="86">
        <v>52</v>
      </c>
      <c r="G29" s="86">
        <v>41</v>
      </c>
      <c r="H29" s="87">
        <v>73</v>
      </c>
      <c r="I29" s="86">
        <v>73</v>
      </c>
      <c r="J29" s="88">
        <v>53</v>
      </c>
      <c r="K29" s="86">
        <v>98</v>
      </c>
      <c r="L29" s="86">
        <v>100</v>
      </c>
      <c r="M29" s="86">
        <v>102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160</v>
      </c>
      <c r="F30" s="86">
        <v>235</v>
      </c>
      <c r="G30" s="86">
        <v>456</v>
      </c>
      <c r="H30" s="87">
        <v>139</v>
      </c>
      <c r="I30" s="86">
        <v>105</v>
      </c>
      <c r="J30" s="88">
        <v>93</v>
      </c>
      <c r="K30" s="86">
        <v>170</v>
      </c>
      <c r="L30" s="86">
        <v>170</v>
      </c>
      <c r="M30" s="86">
        <v>170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9061</v>
      </c>
      <c r="F31" s="86">
        <v>8513</v>
      </c>
      <c r="G31" s="86">
        <v>3313</v>
      </c>
      <c r="H31" s="87">
        <v>2042</v>
      </c>
      <c r="I31" s="86">
        <v>0</v>
      </c>
      <c r="J31" s="88">
        <v>2028</v>
      </c>
      <c r="K31" s="86">
        <v>1607</v>
      </c>
      <c r="L31" s="86">
        <v>2538</v>
      </c>
      <c r="M31" s="86">
        <v>2538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200</v>
      </c>
      <c r="F32" s="86">
        <v>128</v>
      </c>
      <c r="G32" s="86">
        <v>235</v>
      </c>
      <c r="H32" s="87">
        <v>80</v>
      </c>
      <c r="I32" s="86">
        <v>80</v>
      </c>
      <c r="J32" s="88">
        <v>3805</v>
      </c>
      <c r="K32" s="86">
        <v>6338</v>
      </c>
      <c r="L32" s="86">
        <v>6722</v>
      </c>
      <c r="M32" s="86">
        <v>7393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2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2042</v>
      </c>
      <c r="J36" s="88">
        <v>0</v>
      </c>
      <c r="K36" s="86">
        <v>15</v>
      </c>
      <c r="L36" s="86">
        <v>16</v>
      </c>
      <c r="M36" s="86">
        <v>16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2498</v>
      </c>
      <c r="F37" s="86">
        <v>2660</v>
      </c>
      <c r="G37" s="86">
        <v>5179</v>
      </c>
      <c r="H37" s="87">
        <v>7440</v>
      </c>
      <c r="I37" s="86">
        <v>7440</v>
      </c>
      <c r="J37" s="88">
        <v>3414</v>
      </c>
      <c r="K37" s="86">
        <v>3108</v>
      </c>
      <c r="L37" s="86">
        <v>3976</v>
      </c>
      <c r="M37" s="86">
        <v>4144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1393</v>
      </c>
      <c r="F38" s="86">
        <v>2585</v>
      </c>
      <c r="G38" s="86">
        <v>1329</v>
      </c>
      <c r="H38" s="87">
        <v>971</v>
      </c>
      <c r="I38" s="86">
        <v>936</v>
      </c>
      <c r="J38" s="88">
        <v>906</v>
      </c>
      <c r="K38" s="86">
        <v>1027</v>
      </c>
      <c r="L38" s="86">
        <v>1321</v>
      </c>
      <c r="M38" s="86">
        <v>1384.53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12689</v>
      </c>
      <c r="F39" s="86">
        <v>10201</v>
      </c>
      <c r="G39" s="86">
        <v>11722</v>
      </c>
      <c r="H39" s="87">
        <v>7967</v>
      </c>
      <c r="I39" s="86">
        <v>7598</v>
      </c>
      <c r="J39" s="88">
        <v>6515</v>
      </c>
      <c r="K39" s="86">
        <v>6793</v>
      </c>
      <c r="L39" s="86">
        <v>7064</v>
      </c>
      <c r="M39" s="86">
        <v>7275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4106</v>
      </c>
      <c r="F40" s="86">
        <v>5407</v>
      </c>
      <c r="G40" s="86">
        <v>8252</v>
      </c>
      <c r="H40" s="87">
        <v>8104</v>
      </c>
      <c r="I40" s="86">
        <v>8808</v>
      </c>
      <c r="J40" s="88">
        <v>10371</v>
      </c>
      <c r="K40" s="86">
        <v>10433</v>
      </c>
      <c r="L40" s="86">
        <v>13053</v>
      </c>
      <c r="M40" s="86">
        <v>13294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7304</v>
      </c>
      <c r="F41" s="86">
        <v>9794</v>
      </c>
      <c r="G41" s="86">
        <v>4629</v>
      </c>
      <c r="H41" s="87">
        <v>3535</v>
      </c>
      <c r="I41" s="86">
        <v>2035</v>
      </c>
      <c r="J41" s="88">
        <v>831</v>
      </c>
      <c r="K41" s="86">
        <v>4566</v>
      </c>
      <c r="L41" s="86">
        <v>4672</v>
      </c>
      <c r="M41" s="86">
        <v>4788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15330</v>
      </c>
      <c r="F42" s="86">
        <v>18897</v>
      </c>
      <c r="G42" s="86">
        <v>14760</v>
      </c>
      <c r="H42" s="87">
        <v>18220</v>
      </c>
      <c r="I42" s="86">
        <v>18823</v>
      </c>
      <c r="J42" s="88">
        <v>18200</v>
      </c>
      <c r="K42" s="86">
        <v>16591</v>
      </c>
      <c r="L42" s="86">
        <v>19338</v>
      </c>
      <c r="M42" s="86">
        <v>20604.603999999999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2030</v>
      </c>
      <c r="F43" s="86">
        <v>2118</v>
      </c>
      <c r="G43" s="86">
        <v>926</v>
      </c>
      <c r="H43" s="87">
        <v>740</v>
      </c>
      <c r="I43" s="86">
        <v>740</v>
      </c>
      <c r="J43" s="88">
        <v>1037</v>
      </c>
      <c r="K43" s="86">
        <v>1640</v>
      </c>
      <c r="L43" s="86">
        <v>1257</v>
      </c>
      <c r="M43" s="86">
        <v>1331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407</v>
      </c>
      <c r="F44" s="86">
        <v>490</v>
      </c>
      <c r="G44" s="86">
        <v>1419</v>
      </c>
      <c r="H44" s="87">
        <v>912</v>
      </c>
      <c r="I44" s="86">
        <v>912</v>
      </c>
      <c r="J44" s="88">
        <v>969</v>
      </c>
      <c r="K44" s="86">
        <v>408</v>
      </c>
      <c r="L44" s="86">
        <v>569</v>
      </c>
      <c r="M44" s="86">
        <v>563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753</v>
      </c>
      <c r="F45" s="86">
        <v>500</v>
      </c>
      <c r="G45" s="86">
        <v>354</v>
      </c>
      <c r="H45" s="87">
        <v>291</v>
      </c>
      <c r="I45" s="86">
        <v>291</v>
      </c>
      <c r="J45" s="88">
        <v>550</v>
      </c>
      <c r="K45" s="86">
        <v>589</v>
      </c>
      <c r="L45" s="86">
        <v>624</v>
      </c>
      <c r="M45" s="86">
        <v>682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163</v>
      </c>
      <c r="H46" s="94">
        <v>438</v>
      </c>
      <c r="I46" s="93">
        <v>438</v>
      </c>
      <c r="J46" s="95">
        <v>650</v>
      </c>
      <c r="K46" s="93">
        <v>339</v>
      </c>
      <c r="L46" s="93">
        <v>352</v>
      </c>
      <c r="M46" s="93">
        <v>363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91</v>
      </c>
      <c r="F47" s="100">
        <f t="shared" ref="F47:M47" si="3">SUM(F48:F49)</f>
        <v>52</v>
      </c>
      <c r="G47" s="100">
        <f t="shared" si="3"/>
        <v>22</v>
      </c>
      <c r="H47" s="101">
        <f t="shared" si="3"/>
        <v>0</v>
      </c>
      <c r="I47" s="100">
        <f t="shared" si="3"/>
        <v>0</v>
      </c>
      <c r="J47" s="102">
        <f t="shared" si="3"/>
        <v>8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91</v>
      </c>
      <c r="F48" s="79">
        <v>52</v>
      </c>
      <c r="G48" s="79">
        <v>22</v>
      </c>
      <c r="H48" s="80">
        <v>0</v>
      </c>
      <c r="I48" s="79">
        <v>0</v>
      </c>
      <c r="J48" s="81">
        <v>8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24001</v>
      </c>
      <c r="F51" s="72">
        <f t="shared" ref="F51:M51" si="4">F52+F59+F62+F63+F64+F72+F73</f>
        <v>44394</v>
      </c>
      <c r="G51" s="72">
        <f t="shared" si="4"/>
        <v>23679</v>
      </c>
      <c r="H51" s="73">
        <f t="shared" si="4"/>
        <v>29960</v>
      </c>
      <c r="I51" s="72">
        <f t="shared" si="4"/>
        <v>31905</v>
      </c>
      <c r="J51" s="74">
        <f t="shared" si="4"/>
        <v>34606</v>
      </c>
      <c r="K51" s="72">
        <f t="shared" si="4"/>
        <v>41931</v>
      </c>
      <c r="L51" s="72">
        <f t="shared" si="4"/>
        <v>62377</v>
      </c>
      <c r="M51" s="72">
        <f t="shared" si="4"/>
        <v>71142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13144</v>
      </c>
      <c r="F52" s="79">
        <f t="shared" ref="F52:M52" si="5">F53+F56</f>
        <v>32128</v>
      </c>
      <c r="G52" s="79">
        <f t="shared" si="5"/>
        <v>13494</v>
      </c>
      <c r="H52" s="80">
        <f t="shared" si="5"/>
        <v>18953</v>
      </c>
      <c r="I52" s="79">
        <f t="shared" si="5"/>
        <v>19433</v>
      </c>
      <c r="J52" s="81">
        <f t="shared" si="5"/>
        <v>19433</v>
      </c>
      <c r="K52" s="79">
        <f t="shared" si="5"/>
        <v>27083</v>
      </c>
      <c r="L52" s="79">
        <f t="shared" si="5"/>
        <v>46045</v>
      </c>
      <c r="M52" s="79">
        <f t="shared" si="5"/>
        <v>53476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13144</v>
      </c>
      <c r="F56" s="100">
        <f t="shared" ref="F56:M56" si="7">SUM(F57:F58)</f>
        <v>32128</v>
      </c>
      <c r="G56" s="100">
        <f t="shared" si="7"/>
        <v>13494</v>
      </c>
      <c r="H56" s="101">
        <f t="shared" si="7"/>
        <v>18953</v>
      </c>
      <c r="I56" s="100">
        <f t="shared" si="7"/>
        <v>19433</v>
      </c>
      <c r="J56" s="102">
        <f t="shared" si="7"/>
        <v>19433</v>
      </c>
      <c r="K56" s="100">
        <f t="shared" si="7"/>
        <v>27083</v>
      </c>
      <c r="L56" s="100">
        <f t="shared" si="7"/>
        <v>46045</v>
      </c>
      <c r="M56" s="100">
        <f t="shared" si="7"/>
        <v>53476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13144</v>
      </c>
      <c r="F57" s="79">
        <v>32128</v>
      </c>
      <c r="G57" s="79">
        <v>13494</v>
      </c>
      <c r="H57" s="80">
        <v>18953</v>
      </c>
      <c r="I57" s="79">
        <v>19433</v>
      </c>
      <c r="J57" s="81">
        <v>19433</v>
      </c>
      <c r="K57" s="79">
        <v>27083</v>
      </c>
      <c r="L57" s="79">
        <v>46045</v>
      </c>
      <c r="M57" s="79">
        <v>53476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8671</v>
      </c>
      <c r="F59" s="100">
        <f t="shared" ref="F59:M59" si="8">SUM(F60:F61)</f>
        <v>7563</v>
      </c>
      <c r="G59" s="100">
        <f t="shared" si="8"/>
        <v>5976</v>
      </c>
      <c r="H59" s="101">
        <f t="shared" si="8"/>
        <v>8624</v>
      </c>
      <c r="I59" s="100">
        <f t="shared" si="8"/>
        <v>9224</v>
      </c>
      <c r="J59" s="102">
        <f t="shared" si="8"/>
        <v>11716</v>
      </c>
      <c r="K59" s="100">
        <f t="shared" si="8"/>
        <v>10578</v>
      </c>
      <c r="L59" s="100">
        <f t="shared" si="8"/>
        <v>10751</v>
      </c>
      <c r="M59" s="100">
        <f t="shared" si="8"/>
        <v>11453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8671</v>
      </c>
      <c r="F61" s="93">
        <v>7563</v>
      </c>
      <c r="G61" s="93">
        <v>5976</v>
      </c>
      <c r="H61" s="94">
        <v>8624</v>
      </c>
      <c r="I61" s="93">
        <v>9224</v>
      </c>
      <c r="J61" s="95">
        <v>11716</v>
      </c>
      <c r="K61" s="93">
        <v>10578</v>
      </c>
      <c r="L61" s="93">
        <v>10751</v>
      </c>
      <c r="M61" s="93">
        <v>11453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40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7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7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33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33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1715</v>
      </c>
      <c r="F72" s="86">
        <v>2998</v>
      </c>
      <c r="G72" s="86">
        <v>2598</v>
      </c>
      <c r="H72" s="87">
        <v>1401</v>
      </c>
      <c r="I72" s="86">
        <v>2109</v>
      </c>
      <c r="J72" s="88">
        <v>2427</v>
      </c>
      <c r="K72" s="86">
        <v>3090</v>
      </c>
      <c r="L72" s="86">
        <v>3964</v>
      </c>
      <c r="M72" s="86">
        <v>4395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431</v>
      </c>
      <c r="F73" s="86">
        <f t="shared" ref="F73:M73" si="12">SUM(F74:F75)</f>
        <v>1705</v>
      </c>
      <c r="G73" s="86">
        <f t="shared" si="12"/>
        <v>1611</v>
      </c>
      <c r="H73" s="87">
        <f t="shared" si="12"/>
        <v>982</v>
      </c>
      <c r="I73" s="86">
        <f t="shared" si="12"/>
        <v>1139</v>
      </c>
      <c r="J73" s="88">
        <f t="shared" si="12"/>
        <v>1030</v>
      </c>
      <c r="K73" s="86">
        <f t="shared" si="12"/>
        <v>1180</v>
      </c>
      <c r="L73" s="86">
        <f t="shared" si="12"/>
        <v>1617</v>
      </c>
      <c r="M73" s="86">
        <f t="shared" si="12"/>
        <v>1818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5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431</v>
      </c>
      <c r="F75" s="93">
        <v>1705</v>
      </c>
      <c r="G75" s="93">
        <v>1606</v>
      </c>
      <c r="H75" s="94">
        <v>982</v>
      </c>
      <c r="I75" s="93">
        <v>1139</v>
      </c>
      <c r="J75" s="95">
        <v>1030</v>
      </c>
      <c r="K75" s="93">
        <v>1180</v>
      </c>
      <c r="L75" s="93">
        <v>1617</v>
      </c>
      <c r="M75" s="93">
        <v>1818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21725</v>
      </c>
      <c r="F77" s="72">
        <f t="shared" ref="F77:M77" si="13">F78+F81+F84+F85+F86+F87+F88</f>
        <v>51751</v>
      </c>
      <c r="G77" s="72">
        <f t="shared" si="13"/>
        <v>20328</v>
      </c>
      <c r="H77" s="73">
        <f t="shared" si="13"/>
        <v>17310</v>
      </c>
      <c r="I77" s="72">
        <f t="shared" si="13"/>
        <v>50847</v>
      </c>
      <c r="J77" s="74">
        <f t="shared" si="13"/>
        <v>51805</v>
      </c>
      <c r="K77" s="72">
        <f t="shared" si="13"/>
        <v>35587</v>
      </c>
      <c r="L77" s="72">
        <f t="shared" si="13"/>
        <v>23117</v>
      </c>
      <c r="M77" s="72">
        <f t="shared" si="13"/>
        <v>23205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18746</v>
      </c>
      <c r="F78" s="100">
        <f t="shared" ref="F78:M78" si="14">SUM(F79:F80)</f>
        <v>35168</v>
      </c>
      <c r="G78" s="100">
        <f t="shared" si="14"/>
        <v>18112</v>
      </c>
      <c r="H78" s="101">
        <f t="shared" si="14"/>
        <v>15087</v>
      </c>
      <c r="I78" s="100">
        <f t="shared" si="14"/>
        <v>47913</v>
      </c>
      <c r="J78" s="102">
        <f t="shared" si="14"/>
        <v>48948</v>
      </c>
      <c r="K78" s="100">
        <f t="shared" si="14"/>
        <v>32521</v>
      </c>
      <c r="L78" s="100">
        <f t="shared" si="14"/>
        <v>21183</v>
      </c>
      <c r="M78" s="100">
        <f t="shared" si="14"/>
        <v>21218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18746</v>
      </c>
      <c r="F79" s="79">
        <v>35168</v>
      </c>
      <c r="G79" s="79">
        <v>18112</v>
      </c>
      <c r="H79" s="80">
        <v>15087</v>
      </c>
      <c r="I79" s="79">
        <v>47913</v>
      </c>
      <c r="J79" s="81">
        <v>48948</v>
      </c>
      <c r="K79" s="79">
        <v>30401</v>
      </c>
      <c r="L79" s="79">
        <v>19519</v>
      </c>
      <c r="M79" s="79">
        <v>19519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2120</v>
      </c>
      <c r="L80" s="93">
        <v>1664</v>
      </c>
      <c r="M80" s="93">
        <v>1699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2779</v>
      </c>
      <c r="F81" s="86">
        <f t="shared" ref="F81:M81" si="15">SUM(F82:F83)</f>
        <v>16565</v>
      </c>
      <c r="G81" s="86">
        <f t="shared" si="15"/>
        <v>2153</v>
      </c>
      <c r="H81" s="87">
        <f t="shared" si="15"/>
        <v>2223</v>
      </c>
      <c r="I81" s="86">
        <f t="shared" si="15"/>
        <v>2934</v>
      </c>
      <c r="J81" s="88">
        <f t="shared" si="15"/>
        <v>2857</v>
      </c>
      <c r="K81" s="86">
        <f t="shared" si="15"/>
        <v>3066</v>
      </c>
      <c r="L81" s="86">
        <f t="shared" si="15"/>
        <v>1934</v>
      </c>
      <c r="M81" s="86">
        <f t="shared" si="15"/>
        <v>1987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2645</v>
      </c>
      <c r="G82" s="79">
        <v>1009</v>
      </c>
      <c r="H82" s="80">
        <v>0</v>
      </c>
      <c r="I82" s="79">
        <v>0</v>
      </c>
      <c r="J82" s="81">
        <v>0</v>
      </c>
      <c r="K82" s="79">
        <v>800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2779</v>
      </c>
      <c r="F83" s="93">
        <v>13920</v>
      </c>
      <c r="G83" s="93">
        <v>1144</v>
      </c>
      <c r="H83" s="94">
        <v>2223</v>
      </c>
      <c r="I83" s="93">
        <v>2934</v>
      </c>
      <c r="J83" s="95">
        <v>2857</v>
      </c>
      <c r="K83" s="93">
        <v>2266</v>
      </c>
      <c r="L83" s="93">
        <v>1934</v>
      </c>
      <c r="M83" s="93">
        <v>1987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200</v>
      </c>
      <c r="F88" s="86">
        <v>18</v>
      </c>
      <c r="G88" s="86">
        <v>63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2</v>
      </c>
      <c r="F90" s="72">
        <v>0</v>
      </c>
      <c r="G90" s="72">
        <v>396</v>
      </c>
      <c r="H90" s="73">
        <v>0</v>
      </c>
      <c r="I90" s="72">
        <v>0</v>
      </c>
      <c r="J90" s="74">
        <v>0</v>
      </c>
      <c r="K90" s="72">
        <v>328</v>
      </c>
      <c r="L90" s="72">
        <v>343</v>
      </c>
      <c r="M90" s="72">
        <v>354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200458</v>
      </c>
      <c r="F92" s="46">
        <f t="shared" ref="F92:M92" si="16">F4+F51+F77+F90</f>
        <v>268610</v>
      </c>
      <c r="G92" s="46">
        <f t="shared" si="16"/>
        <v>221908</v>
      </c>
      <c r="H92" s="47">
        <f t="shared" si="16"/>
        <v>235837</v>
      </c>
      <c r="I92" s="46">
        <f t="shared" si="16"/>
        <v>269214</v>
      </c>
      <c r="J92" s="48">
        <f t="shared" si="16"/>
        <v>270320</v>
      </c>
      <c r="K92" s="46">
        <f t="shared" si="16"/>
        <v>290801</v>
      </c>
      <c r="L92" s="46">
        <f t="shared" si="16"/>
        <v>330677</v>
      </c>
      <c r="M92" s="46">
        <f t="shared" si="16"/>
        <v>351104.41800000001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43117</v>
      </c>
      <c r="F4" s="72">
        <f t="shared" ref="F4:M4" si="0">F5+F8+F47</f>
        <v>47949</v>
      </c>
      <c r="G4" s="72">
        <f t="shared" si="0"/>
        <v>51076</v>
      </c>
      <c r="H4" s="73">
        <f t="shared" si="0"/>
        <v>50616</v>
      </c>
      <c r="I4" s="72">
        <f t="shared" si="0"/>
        <v>52598</v>
      </c>
      <c r="J4" s="74">
        <f t="shared" si="0"/>
        <v>55945</v>
      </c>
      <c r="K4" s="72">
        <f t="shared" si="0"/>
        <v>51455</v>
      </c>
      <c r="L4" s="72">
        <f t="shared" si="0"/>
        <v>54616</v>
      </c>
      <c r="M4" s="72">
        <f t="shared" si="0"/>
        <v>57828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21336</v>
      </c>
      <c r="F5" s="100">
        <f t="shared" ref="F5:M5" si="1">SUM(F6:F7)</f>
        <v>25308</v>
      </c>
      <c r="G5" s="100">
        <f t="shared" si="1"/>
        <v>28262</v>
      </c>
      <c r="H5" s="101">
        <f t="shared" si="1"/>
        <v>32174</v>
      </c>
      <c r="I5" s="100">
        <f t="shared" si="1"/>
        <v>31237</v>
      </c>
      <c r="J5" s="102">
        <f t="shared" si="1"/>
        <v>30512</v>
      </c>
      <c r="K5" s="100">
        <f t="shared" si="1"/>
        <v>36044</v>
      </c>
      <c r="L5" s="100">
        <f t="shared" si="1"/>
        <v>38562</v>
      </c>
      <c r="M5" s="100">
        <f t="shared" si="1"/>
        <v>41271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18747</v>
      </c>
      <c r="F6" s="79">
        <v>22324</v>
      </c>
      <c r="G6" s="79">
        <v>28262</v>
      </c>
      <c r="H6" s="80">
        <v>32174</v>
      </c>
      <c r="I6" s="79">
        <v>31237</v>
      </c>
      <c r="J6" s="81">
        <v>30512</v>
      </c>
      <c r="K6" s="79">
        <v>36044</v>
      </c>
      <c r="L6" s="79">
        <v>38562</v>
      </c>
      <c r="M6" s="79">
        <v>41271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2589</v>
      </c>
      <c r="F7" s="93">
        <v>2984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21741</v>
      </c>
      <c r="F8" s="100">
        <f t="shared" ref="F8:M8" si="2">SUM(F9:F46)</f>
        <v>22618</v>
      </c>
      <c r="G8" s="100">
        <f t="shared" si="2"/>
        <v>22801</v>
      </c>
      <c r="H8" s="101">
        <f t="shared" si="2"/>
        <v>18442</v>
      </c>
      <c r="I8" s="100">
        <f t="shared" si="2"/>
        <v>21361</v>
      </c>
      <c r="J8" s="102">
        <f t="shared" si="2"/>
        <v>25429</v>
      </c>
      <c r="K8" s="100">
        <f t="shared" si="2"/>
        <v>15411</v>
      </c>
      <c r="L8" s="100">
        <f t="shared" si="2"/>
        <v>16054</v>
      </c>
      <c r="M8" s="100">
        <f t="shared" si="2"/>
        <v>16557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53</v>
      </c>
      <c r="F9" s="79">
        <v>53</v>
      </c>
      <c r="G9" s="79">
        <v>127</v>
      </c>
      <c r="H9" s="80">
        <v>32</v>
      </c>
      <c r="I9" s="79">
        <v>66</v>
      </c>
      <c r="J9" s="81">
        <v>284</v>
      </c>
      <c r="K9" s="79">
        <v>2</v>
      </c>
      <c r="L9" s="79">
        <v>2</v>
      </c>
      <c r="M9" s="79">
        <v>2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577</v>
      </c>
      <c r="F10" s="86">
        <v>461</v>
      </c>
      <c r="G10" s="86">
        <v>301</v>
      </c>
      <c r="H10" s="87">
        <v>30</v>
      </c>
      <c r="I10" s="86">
        <v>30</v>
      </c>
      <c r="J10" s="88">
        <v>657</v>
      </c>
      <c r="K10" s="86">
        <v>314</v>
      </c>
      <c r="L10" s="86">
        <v>325</v>
      </c>
      <c r="M10" s="86">
        <v>334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65</v>
      </c>
      <c r="F11" s="86">
        <v>121</v>
      </c>
      <c r="G11" s="86">
        <v>70</v>
      </c>
      <c r="H11" s="87">
        <v>10</v>
      </c>
      <c r="I11" s="86">
        <v>10</v>
      </c>
      <c r="J11" s="88">
        <v>13</v>
      </c>
      <c r="K11" s="86">
        <v>106</v>
      </c>
      <c r="L11" s="86">
        <v>110</v>
      </c>
      <c r="M11" s="86">
        <v>114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2545</v>
      </c>
      <c r="F12" s="86">
        <v>2265</v>
      </c>
      <c r="G12" s="86">
        <v>2468</v>
      </c>
      <c r="H12" s="87">
        <v>2200</v>
      </c>
      <c r="I12" s="86">
        <v>2200</v>
      </c>
      <c r="J12" s="88">
        <v>2161</v>
      </c>
      <c r="K12" s="86">
        <v>2600</v>
      </c>
      <c r="L12" s="86">
        <v>2718</v>
      </c>
      <c r="M12" s="86">
        <v>2804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130</v>
      </c>
      <c r="K13" s="86">
        <v>108</v>
      </c>
      <c r="L13" s="86">
        <v>112</v>
      </c>
      <c r="M13" s="86">
        <v>116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271</v>
      </c>
      <c r="F14" s="86">
        <v>157</v>
      </c>
      <c r="G14" s="86">
        <v>334</v>
      </c>
      <c r="H14" s="87">
        <v>64</v>
      </c>
      <c r="I14" s="86">
        <v>64</v>
      </c>
      <c r="J14" s="88">
        <v>146</v>
      </c>
      <c r="K14" s="86">
        <v>87</v>
      </c>
      <c r="L14" s="86">
        <v>89</v>
      </c>
      <c r="M14" s="86">
        <v>91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1305</v>
      </c>
      <c r="F15" s="86">
        <v>1217</v>
      </c>
      <c r="G15" s="86">
        <v>1257</v>
      </c>
      <c r="H15" s="87">
        <v>1066</v>
      </c>
      <c r="I15" s="86">
        <v>1066</v>
      </c>
      <c r="J15" s="88">
        <v>1150</v>
      </c>
      <c r="K15" s="86">
        <v>1482</v>
      </c>
      <c r="L15" s="86">
        <v>1541</v>
      </c>
      <c r="M15" s="86">
        <v>1584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800</v>
      </c>
      <c r="F16" s="86">
        <v>919</v>
      </c>
      <c r="G16" s="86">
        <v>1364</v>
      </c>
      <c r="H16" s="87">
        <v>1666</v>
      </c>
      <c r="I16" s="86">
        <v>1666</v>
      </c>
      <c r="J16" s="88">
        <v>1077</v>
      </c>
      <c r="K16" s="86">
        <v>1210</v>
      </c>
      <c r="L16" s="86">
        <v>1256</v>
      </c>
      <c r="M16" s="86">
        <v>1293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158</v>
      </c>
      <c r="H17" s="87">
        <v>803</v>
      </c>
      <c r="I17" s="86">
        <v>803</v>
      </c>
      <c r="J17" s="88">
        <v>652</v>
      </c>
      <c r="K17" s="86">
        <v>260</v>
      </c>
      <c r="L17" s="86">
        <v>270</v>
      </c>
      <c r="M17" s="86">
        <v>278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1800</v>
      </c>
      <c r="J21" s="88">
        <v>3642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1100</v>
      </c>
      <c r="F22" s="86">
        <v>387</v>
      </c>
      <c r="G22" s="86">
        <v>70</v>
      </c>
      <c r="H22" s="87">
        <v>200</v>
      </c>
      <c r="I22" s="86">
        <v>145</v>
      </c>
      <c r="J22" s="88">
        <v>464</v>
      </c>
      <c r="K22" s="86">
        <v>448</v>
      </c>
      <c r="L22" s="86">
        <v>462</v>
      </c>
      <c r="M22" s="86">
        <v>475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259</v>
      </c>
      <c r="F23" s="86">
        <v>1299</v>
      </c>
      <c r="G23" s="86">
        <v>1032</v>
      </c>
      <c r="H23" s="87">
        <v>0</v>
      </c>
      <c r="I23" s="86">
        <v>0</v>
      </c>
      <c r="J23" s="88">
        <v>1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185</v>
      </c>
      <c r="F24" s="86">
        <v>107</v>
      </c>
      <c r="G24" s="86">
        <v>218</v>
      </c>
      <c r="H24" s="87">
        <v>150</v>
      </c>
      <c r="I24" s="86">
        <v>452</v>
      </c>
      <c r="J24" s="88">
        <v>458</v>
      </c>
      <c r="K24" s="86">
        <v>150</v>
      </c>
      <c r="L24" s="86">
        <v>151</v>
      </c>
      <c r="M24" s="86">
        <v>152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55</v>
      </c>
      <c r="J25" s="88">
        <v>243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33</v>
      </c>
      <c r="F29" s="86">
        <v>21</v>
      </c>
      <c r="G29" s="86">
        <v>16</v>
      </c>
      <c r="H29" s="87">
        <v>20</v>
      </c>
      <c r="I29" s="86">
        <v>20</v>
      </c>
      <c r="J29" s="88">
        <v>14</v>
      </c>
      <c r="K29" s="86">
        <v>36</v>
      </c>
      <c r="L29" s="86">
        <v>36</v>
      </c>
      <c r="M29" s="86">
        <v>36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160</v>
      </c>
      <c r="F30" s="86">
        <v>216</v>
      </c>
      <c r="G30" s="86">
        <v>296</v>
      </c>
      <c r="H30" s="87">
        <v>139</v>
      </c>
      <c r="I30" s="86">
        <v>105</v>
      </c>
      <c r="J30" s="88">
        <v>85</v>
      </c>
      <c r="K30" s="86">
        <v>170</v>
      </c>
      <c r="L30" s="86">
        <v>170</v>
      </c>
      <c r="M30" s="86">
        <v>170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40</v>
      </c>
      <c r="F31" s="86">
        <v>8</v>
      </c>
      <c r="G31" s="86">
        <v>24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49</v>
      </c>
      <c r="F32" s="86">
        <v>41</v>
      </c>
      <c r="G32" s="86">
        <v>55</v>
      </c>
      <c r="H32" s="87">
        <v>30</v>
      </c>
      <c r="I32" s="86">
        <v>30</v>
      </c>
      <c r="J32" s="88">
        <v>10</v>
      </c>
      <c r="K32" s="86">
        <v>40</v>
      </c>
      <c r="L32" s="86">
        <v>40</v>
      </c>
      <c r="M32" s="86">
        <v>40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83</v>
      </c>
      <c r="F37" s="86">
        <v>136</v>
      </c>
      <c r="G37" s="86">
        <v>116</v>
      </c>
      <c r="H37" s="87">
        <v>50</v>
      </c>
      <c r="I37" s="86">
        <v>50</v>
      </c>
      <c r="J37" s="88">
        <v>137</v>
      </c>
      <c r="K37" s="86">
        <v>76</v>
      </c>
      <c r="L37" s="86">
        <v>76</v>
      </c>
      <c r="M37" s="86">
        <v>76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383</v>
      </c>
      <c r="F38" s="86">
        <v>415</v>
      </c>
      <c r="G38" s="86">
        <v>349</v>
      </c>
      <c r="H38" s="87">
        <v>227</v>
      </c>
      <c r="I38" s="86">
        <v>192</v>
      </c>
      <c r="J38" s="88">
        <v>182</v>
      </c>
      <c r="K38" s="86">
        <v>289</v>
      </c>
      <c r="L38" s="86">
        <v>295</v>
      </c>
      <c r="M38" s="86">
        <v>301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6663</v>
      </c>
      <c r="F39" s="86">
        <v>6972</v>
      </c>
      <c r="G39" s="86">
        <v>6922</v>
      </c>
      <c r="H39" s="87">
        <v>6635</v>
      </c>
      <c r="I39" s="86">
        <v>6387</v>
      </c>
      <c r="J39" s="88">
        <v>6096</v>
      </c>
      <c r="K39" s="86">
        <v>3002</v>
      </c>
      <c r="L39" s="86">
        <v>3132</v>
      </c>
      <c r="M39" s="86">
        <v>3228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2298</v>
      </c>
      <c r="F40" s="86">
        <v>2913</v>
      </c>
      <c r="G40" s="86">
        <v>3447</v>
      </c>
      <c r="H40" s="87">
        <v>2919</v>
      </c>
      <c r="I40" s="86">
        <v>2919</v>
      </c>
      <c r="J40" s="88">
        <v>3802</v>
      </c>
      <c r="K40" s="86">
        <v>2151</v>
      </c>
      <c r="L40" s="86">
        <v>2215</v>
      </c>
      <c r="M40" s="86">
        <v>2262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210</v>
      </c>
      <c r="F41" s="86">
        <v>181</v>
      </c>
      <c r="G41" s="86">
        <v>60</v>
      </c>
      <c r="H41" s="87">
        <v>0</v>
      </c>
      <c r="I41" s="86">
        <v>0</v>
      </c>
      <c r="J41" s="88">
        <v>19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3268</v>
      </c>
      <c r="F42" s="86">
        <v>3635</v>
      </c>
      <c r="G42" s="86">
        <v>3485</v>
      </c>
      <c r="H42" s="87">
        <v>1534</v>
      </c>
      <c r="I42" s="86">
        <v>2634</v>
      </c>
      <c r="J42" s="88">
        <v>3307</v>
      </c>
      <c r="K42" s="86">
        <v>2392</v>
      </c>
      <c r="L42" s="86">
        <v>2549</v>
      </c>
      <c r="M42" s="86">
        <v>2681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1176</v>
      </c>
      <c r="F43" s="86">
        <v>810</v>
      </c>
      <c r="G43" s="86">
        <v>509</v>
      </c>
      <c r="H43" s="87">
        <v>615</v>
      </c>
      <c r="I43" s="86">
        <v>615</v>
      </c>
      <c r="J43" s="88">
        <v>470</v>
      </c>
      <c r="K43" s="86">
        <v>378</v>
      </c>
      <c r="L43" s="86">
        <v>392</v>
      </c>
      <c r="M43" s="86">
        <v>404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108</v>
      </c>
      <c r="F44" s="86">
        <v>164</v>
      </c>
      <c r="G44" s="86">
        <v>48</v>
      </c>
      <c r="H44" s="87">
        <v>32</v>
      </c>
      <c r="I44" s="86">
        <v>32</v>
      </c>
      <c r="J44" s="88">
        <v>135</v>
      </c>
      <c r="K44" s="86">
        <v>70</v>
      </c>
      <c r="L44" s="86">
        <v>71</v>
      </c>
      <c r="M44" s="86">
        <v>73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110</v>
      </c>
      <c r="F45" s="86">
        <v>120</v>
      </c>
      <c r="G45" s="86">
        <v>73</v>
      </c>
      <c r="H45" s="87">
        <v>20</v>
      </c>
      <c r="I45" s="86">
        <v>20</v>
      </c>
      <c r="J45" s="88">
        <v>66</v>
      </c>
      <c r="K45" s="86">
        <v>40</v>
      </c>
      <c r="L45" s="86">
        <v>42</v>
      </c>
      <c r="M45" s="86">
        <v>43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2</v>
      </c>
      <c r="H46" s="94">
        <v>0</v>
      </c>
      <c r="I46" s="93">
        <v>0</v>
      </c>
      <c r="J46" s="95">
        <v>28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40</v>
      </c>
      <c r="F47" s="100">
        <f t="shared" ref="F47:M47" si="3">SUM(F48:F49)</f>
        <v>23</v>
      </c>
      <c r="G47" s="100">
        <f t="shared" si="3"/>
        <v>13</v>
      </c>
      <c r="H47" s="101">
        <f t="shared" si="3"/>
        <v>0</v>
      </c>
      <c r="I47" s="100">
        <f t="shared" si="3"/>
        <v>0</v>
      </c>
      <c r="J47" s="102">
        <f t="shared" si="3"/>
        <v>4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40</v>
      </c>
      <c r="F48" s="79">
        <v>23</v>
      </c>
      <c r="G48" s="79">
        <v>13</v>
      </c>
      <c r="H48" s="80">
        <v>0</v>
      </c>
      <c r="I48" s="79">
        <v>0</v>
      </c>
      <c r="J48" s="81">
        <v>4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318</v>
      </c>
      <c r="F51" s="72">
        <f t="shared" ref="F51:M51" si="4">F52+F59+F62+F63+F64+F72+F73</f>
        <v>158</v>
      </c>
      <c r="G51" s="72">
        <f t="shared" si="4"/>
        <v>171</v>
      </c>
      <c r="H51" s="73">
        <f t="shared" si="4"/>
        <v>400</v>
      </c>
      <c r="I51" s="72">
        <f t="shared" si="4"/>
        <v>426</v>
      </c>
      <c r="J51" s="74">
        <f t="shared" si="4"/>
        <v>425</v>
      </c>
      <c r="K51" s="72">
        <f t="shared" si="4"/>
        <v>410</v>
      </c>
      <c r="L51" s="72">
        <f t="shared" si="4"/>
        <v>418</v>
      </c>
      <c r="M51" s="72">
        <f t="shared" si="4"/>
        <v>425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1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1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1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14</v>
      </c>
      <c r="H59" s="101">
        <f t="shared" si="8"/>
        <v>200</v>
      </c>
      <c r="I59" s="100">
        <f t="shared" si="8"/>
        <v>200</v>
      </c>
      <c r="J59" s="102">
        <f t="shared" si="8"/>
        <v>200</v>
      </c>
      <c r="K59" s="100">
        <f t="shared" si="8"/>
        <v>210</v>
      </c>
      <c r="L59" s="100">
        <f t="shared" si="8"/>
        <v>218</v>
      </c>
      <c r="M59" s="100">
        <f t="shared" si="8"/>
        <v>225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14</v>
      </c>
      <c r="H61" s="94">
        <v>200</v>
      </c>
      <c r="I61" s="93">
        <v>200</v>
      </c>
      <c r="J61" s="95">
        <v>200</v>
      </c>
      <c r="K61" s="93">
        <v>210</v>
      </c>
      <c r="L61" s="93">
        <v>218</v>
      </c>
      <c r="M61" s="93">
        <v>225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33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33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33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102</v>
      </c>
      <c r="F72" s="86">
        <v>23</v>
      </c>
      <c r="G72" s="86">
        <v>64</v>
      </c>
      <c r="H72" s="87">
        <v>200</v>
      </c>
      <c r="I72" s="86">
        <v>200</v>
      </c>
      <c r="J72" s="88">
        <v>171</v>
      </c>
      <c r="K72" s="86">
        <v>200</v>
      </c>
      <c r="L72" s="86">
        <v>200</v>
      </c>
      <c r="M72" s="86">
        <v>200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183</v>
      </c>
      <c r="F73" s="86">
        <f t="shared" ref="F73:M73" si="12">SUM(F74:F75)</f>
        <v>135</v>
      </c>
      <c r="G73" s="86">
        <f t="shared" si="12"/>
        <v>92</v>
      </c>
      <c r="H73" s="87">
        <f t="shared" si="12"/>
        <v>0</v>
      </c>
      <c r="I73" s="86">
        <f t="shared" si="12"/>
        <v>26</v>
      </c>
      <c r="J73" s="88">
        <f t="shared" si="12"/>
        <v>54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5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183</v>
      </c>
      <c r="F75" s="93">
        <v>135</v>
      </c>
      <c r="G75" s="93">
        <v>87</v>
      </c>
      <c r="H75" s="94">
        <v>0</v>
      </c>
      <c r="I75" s="93">
        <v>26</v>
      </c>
      <c r="J75" s="95">
        <v>54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1660</v>
      </c>
      <c r="F77" s="72">
        <f t="shared" ref="F77:M77" si="13">F78+F81+F84+F85+F86+F87+F88</f>
        <v>1262</v>
      </c>
      <c r="G77" s="72">
        <f t="shared" si="13"/>
        <v>345</v>
      </c>
      <c r="H77" s="73">
        <f t="shared" si="13"/>
        <v>0</v>
      </c>
      <c r="I77" s="72">
        <f t="shared" si="13"/>
        <v>412</v>
      </c>
      <c r="J77" s="74">
        <f t="shared" si="13"/>
        <v>348</v>
      </c>
      <c r="K77" s="72">
        <f t="shared" si="13"/>
        <v>1287</v>
      </c>
      <c r="L77" s="72">
        <f t="shared" si="13"/>
        <v>506</v>
      </c>
      <c r="M77" s="72">
        <f t="shared" si="13"/>
        <v>523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1660</v>
      </c>
      <c r="F81" s="86">
        <f t="shared" ref="F81:M81" si="15">SUM(F82:F83)</f>
        <v>1262</v>
      </c>
      <c r="G81" s="86">
        <f t="shared" si="15"/>
        <v>345</v>
      </c>
      <c r="H81" s="87">
        <f t="shared" si="15"/>
        <v>0</v>
      </c>
      <c r="I81" s="86">
        <f t="shared" si="15"/>
        <v>412</v>
      </c>
      <c r="J81" s="88">
        <f t="shared" si="15"/>
        <v>348</v>
      </c>
      <c r="K81" s="86">
        <f t="shared" si="15"/>
        <v>1287</v>
      </c>
      <c r="L81" s="86">
        <f t="shared" si="15"/>
        <v>506</v>
      </c>
      <c r="M81" s="86">
        <f t="shared" si="15"/>
        <v>523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997</v>
      </c>
      <c r="G82" s="79">
        <v>0</v>
      </c>
      <c r="H82" s="80">
        <v>0</v>
      </c>
      <c r="I82" s="79">
        <v>0</v>
      </c>
      <c r="J82" s="81">
        <v>0</v>
      </c>
      <c r="K82" s="79">
        <v>800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1660</v>
      </c>
      <c r="F83" s="93">
        <v>265</v>
      </c>
      <c r="G83" s="93">
        <v>345</v>
      </c>
      <c r="H83" s="94">
        <v>0</v>
      </c>
      <c r="I83" s="93">
        <v>412</v>
      </c>
      <c r="J83" s="95">
        <v>348</v>
      </c>
      <c r="K83" s="93">
        <v>487</v>
      </c>
      <c r="L83" s="93">
        <v>506</v>
      </c>
      <c r="M83" s="93">
        <v>523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77</v>
      </c>
      <c r="H90" s="73">
        <v>0</v>
      </c>
      <c r="I90" s="72">
        <v>0</v>
      </c>
      <c r="J90" s="74">
        <v>0</v>
      </c>
      <c r="K90" s="72">
        <v>328</v>
      </c>
      <c r="L90" s="72">
        <v>343</v>
      </c>
      <c r="M90" s="72">
        <v>354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45095</v>
      </c>
      <c r="F92" s="46">
        <f t="shared" ref="F92:M92" si="16">F4+F51+F77+F90</f>
        <v>49369</v>
      </c>
      <c r="G92" s="46">
        <f t="shared" si="16"/>
        <v>51669</v>
      </c>
      <c r="H92" s="47">
        <f t="shared" si="16"/>
        <v>51016</v>
      </c>
      <c r="I92" s="46">
        <f t="shared" si="16"/>
        <v>53436</v>
      </c>
      <c r="J92" s="48">
        <f t="shared" si="16"/>
        <v>56718</v>
      </c>
      <c r="K92" s="46">
        <f t="shared" si="16"/>
        <v>53480</v>
      </c>
      <c r="L92" s="46">
        <f t="shared" si="16"/>
        <v>55883</v>
      </c>
      <c r="M92" s="46">
        <f t="shared" si="16"/>
        <v>59130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35318</v>
      </c>
      <c r="F4" s="72">
        <f t="shared" ref="F4:M4" si="0">F5+F8+F47</f>
        <v>37808</v>
      </c>
      <c r="G4" s="72">
        <f t="shared" si="0"/>
        <v>35239</v>
      </c>
      <c r="H4" s="73">
        <f t="shared" si="0"/>
        <v>42578</v>
      </c>
      <c r="I4" s="72">
        <f t="shared" si="0"/>
        <v>38632</v>
      </c>
      <c r="J4" s="74">
        <f t="shared" si="0"/>
        <v>36726</v>
      </c>
      <c r="K4" s="72">
        <f t="shared" si="0"/>
        <v>39412</v>
      </c>
      <c r="L4" s="72">
        <f t="shared" si="0"/>
        <v>41870</v>
      </c>
      <c r="M4" s="72">
        <f t="shared" si="0"/>
        <v>44143.964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16594</v>
      </c>
      <c r="F5" s="100">
        <f t="shared" ref="F5:M5" si="1">SUM(F6:F7)</f>
        <v>18091</v>
      </c>
      <c r="G5" s="100">
        <f t="shared" si="1"/>
        <v>19657</v>
      </c>
      <c r="H5" s="101">
        <f t="shared" si="1"/>
        <v>22375</v>
      </c>
      <c r="I5" s="100">
        <f t="shared" si="1"/>
        <v>22145</v>
      </c>
      <c r="J5" s="102">
        <f t="shared" si="1"/>
        <v>21390</v>
      </c>
      <c r="K5" s="100">
        <f t="shared" si="1"/>
        <v>24278</v>
      </c>
      <c r="L5" s="100">
        <f t="shared" si="1"/>
        <v>26138</v>
      </c>
      <c r="M5" s="100">
        <f t="shared" si="1"/>
        <v>27937.964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14178</v>
      </c>
      <c r="F6" s="79">
        <v>15580</v>
      </c>
      <c r="G6" s="79">
        <v>19657</v>
      </c>
      <c r="H6" s="80">
        <v>22375</v>
      </c>
      <c r="I6" s="79">
        <v>22145</v>
      </c>
      <c r="J6" s="81">
        <v>21390</v>
      </c>
      <c r="K6" s="79">
        <v>24278</v>
      </c>
      <c r="L6" s="79">
        <v>26138</v>
      </c>
      <c r="M6" s="79">
        <v>27937.964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2416</v>
      </c>
      <c r="F7" s="93">
        <v>2511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18716</v>
      </c>
      <c r="F8" s="100">
        <f t="shared" ref="F8:M8" si="2">SUM(F9:F46)</f>
        <v>19714</v>
      </c>
      <c r="G8" s="100">
        <f t="shared" si="2"/>
        <v>15576</v>
      </c>
      <c r="H8" s="101">
        <f t="shared" si="2"/>
        <v>20203</v>
      </c>
      <c r="I8" s="100">
        <f t="shared" si="2"/>
        <v>16487</v>
      </c>
      <c r="J8" s="102">
        <f t="shared" si="2"/>
        <v>15335</v>
      </c>
      <c r="K8" s="100">
        <f t="shared" si="2"/>
        <v>15134</v>
      </c>
      <c r="L8" s="100">
        <f t="shared" si="2"/>
        <v>15732</v>
      </c>
      <c r="M8" s="100">
        <f t="shared" si="2"/>
        <v>16206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26</v>
      </c>
      <c r="H9" s="80">
        <v>0</v>
      </c>
      <c r="I9" s="79">
        <v>9</v>
      </c>
      <c r="J9" s="81">
        <v>39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1352</v>
      </c>
      <c r="F10" s="86">
        <v>2051</v>
      </c>
      <c r="G10" s="86">
        <v>849</v>
      </c>
      <c r="H10" s="87">
        <v>1738</v>
      </c>
      <c r="I10" s="86">
        <v>1738</v>
      </c>
      <c r="J10" s="88">
        <v>1100</v>
      </c>
      <c r="K10" s="86">
        <v>1592</v>
      </c>
      <c r="L10" s="86">
        <v>1652</v>
      </c>
      <c r="M10" s="86">
        <v>1707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90</v>
      </c>
      <c r="F11" s="86">
        <v>28</v>
      </c>
      <c r="G11" s="86">
        <v>106</v>
      </c>
      <c r="H11" s="87">
        <v>0</v>
      </c>
      <c r="I11" s="86">
        <v>0</v>
      </c>
      <c r="J11" s="88">
        <v>0</v>
      </c>
      <c r="K11" s="86">
        <v>200</v>
      </c>
      <c r="L11" s="86">
        <v>207</v>
      </c>
      <c r="M11" s="86">
        <v>214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702</v>
      </c>
      <c r="F14" s="86">
        <v>330</v>
      </c>
      <c r="G14" s="86">
        <v>989</v>
      </c>
      <c r="H14" s="87">
        <v>12</v>
      </c>
      <c r="I14" s="86">
        <v>1521</v>
      </c>
      <c r="J14" s="88">
        <v>1839</v>
      </c>
      <c r="K14" s="86">
        <v>60</v>
      </c>
      <c r="L14" s="86">
        <v>62</v>
      </c>
      <c r="M14" s="86">
        <v>64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187</v>
      </c>
      <c r="F15" s="86">
        <v>161</v>
      </c>
      <c r="G15" s="86">
        <v>238</v>
      </c>
      <c r="H15" s="87">
        <v>189</v>
      </c>
      <c r="I15" s="86">
        <v>189</v>
      </c>
      <c r="J15" s="88">
        <v>166</v>
      </c>
      <c r="K15" s="86">
        <v>198</v>
      </c>
      <c r="L15" s="86">
        <v>205</v>
      </c>
      <c r="M15" s="86">
        <v>207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136</v>
      </c>
      <c r="F16" s="86">
        <v>114</v>
      </c>
      <c r="G16" s="86">
        <v>107</v>
      </c>
      <c r="H16" s="87">
        <v>145</v>
      </c>
      <c r="I16" s="86">
        <v>145</v>
      </c>
      <c r="J16" s="88">
        <v>91</v>
      </c>
      <c r="K16" s="86">
        <v>121</v>
      </c>
      <c r="L16" s="86">
        <v>126</v>
      </c>
      <c r="M16" s="86">
        <v>130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2573</v>
      </c>
      <c r="H17" s="87">
        <v>6700</v>
      </c>
      <c r="I17" s="86">
        <v>3995</v>
      </c>
      <c r="J17" s="88">
        <v>3995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1957</v>
      </c>
      <c r="F22" s="86">
        <v>2655</v>
      </c>
      <c r="G22" s="86">
        <v>1505</v>
      </c>
      <c r="H22" s="87">
        <v>1026</v>
      </c>
      <c r="I22" s="86">
        <v>1026</v>
      </c>
      <c r="J22" s="88">
        <v>829</v>
      </c>
      <c r="K22" s="86">
        <v>1521</v>
      </c>
      <c r="L22" s="86">
        <v>1580</v>
      </c>
      <c r="M22" s="86">
        <v>1627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3961</v>
      </c>
      <c r="F23" s="86">
        <v>5203</v>
      </c>
      <c r="G23" s="86">
        <v>1679</v>
      </c>
      <c r="H23" s="87">
        <v>3395</v>
      </c>
      <c r="I23" s="86">
        <v>2395</v>
      </c>
      <c r="J23" s="88">
        <v>1921</v>
      </c>
      <c r="K23" s="86">
        <v>3422</v>
      </c>
      <c r="L23" s="86">
        <v>3551</v>
      </c>
      <c r="M23" s="86">
        <v>3661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29</v>
      </c>
      <c r="F24" s="86">
        <v>0</v>
      </c>
      <c r="G24" s="86">
        <v>6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9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2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5</v>
      </c>
      <c r="K27" s="86">
        <v>14</v>
      </c>
      <c r="L27" s="86">
        <v>15</v>
      </c>
      <c r="M27" s="86">
        <v>15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44</v>
      </c>
      <c r="F29" s="86">
        <v>10</v>
      </c>
      <c r="G29" s="86">
        <v>1</v>
      </c>
      <c r="H29" s="87">
        <v>53</v>
      </c>
      <c r="I29" s="86">
        <v>53</v>
      </c>
      <c r="J29" s="88">
        <v>39</v>
      </c>
      <c r="K29" s="86">
        <v>62</v>
      </c>
      <c r="L29" s="86">
        <v>64</v>
      </c>
      <c r="M29" s="86">
        <v>66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18</v>
      </c>
      <c r="G30" s="86">
        <v>16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284</v>
      </c>
      <c r="F31" s="86">
        <v>2</v>
      </c>
      <c r="G31" s="86">
        <v>56</v>
      </c>
      <c r="H31" s="87">
        <v>0</v>
      </c>
      <c r="I31" s="86">
        <v>0</v>
      </c>
      <c r="J31" s="88">
        <v>0</v>
      </c>
      <c r="K31" s="86">
        <v>6</v>
      </c>
      <c r="L31" s="86">
        <v>6</v>
      </c>
      <c r="M31" s="86">
        <v>6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95</v>
      </c>
      <c r="F32" s="86">
        <v>63</v>
      </c>
      <c r="G32" s="86">
        <v>79</v>
      </c>
      <c r="H32" s="87">
        <v>50</v>
      </c>
      <c r="I32" s="86">
        <v>50</v>
      </c>
      <c r="J32" s="88">
        <v>39</v>
      </c>
      <c r="K32" s="86">
        <v>0</v>
      </c>
      <c r="L32" s="86">
        <v>0</v>
      </c>
      <c r="M32" s="86">
        <v>11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15</v>
      </c>
      <c r="L36" s="86">
        <v>16</v>
      </c>
      <c r="M36" s="86">
        <v>16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227</v>
      </c>
      <c r="F37" s="86">
        <v>75</v>
      </c>
      <c r="G37" s="86">
        <v>140</v>
      </c>
      <c r="H37" s="87">
        <v>140</v>
      </c>
      <c r="I37" s="86">
        <v>140</v>
      </c>
      <c r="J37" s="88">
        <v>155</v>
      </c>
      <c r="K37" s="86">
        <v>82</v>
      </c>
      <c r="L37" s="86">
        <v>85</v>
      </c>
      <c r="M37" s="86">
        <v>81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298</v>
      </c>
      <c r="F38" s="86">
        <v>278</v>
      </c>
      <c r="G38" s="86">
        <v>109</v>
      </c>
      <c r="H38" s="87">
        <v>168</v>
      </c>
      <c r="I38" s="86">
        <v>168</v>
      </c>
      <c r="J38" s="88">
        <v>39</v>
      </c>
      <c r="K38" s="86">
        <v>112</v>
      </c>
      <c r="L38" s="86">
        <v>115</v>
      </c>
      <c r="M38" s="86">
        <v>157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1887</v>
      </c>
      <c r="F39" s="86">
        <v>758</v>
      </c>
      <c r="G39" s="86">
        <v>868</v>
      </c>
      <c r="H39" s="87">
        <v>48</v>
      </c>
      <c r="I39" s="86">
        <v>24</v>
      </c>
      <c r="J39" s="88">
        <v>0</v>
      </c>
      <c r="K39" s="86">
        <v>770</v>
      </c>
      <c r="L39" s="86">
        <v>786</v>
      </c>
      <c r="M39" s="86">
        <v>814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1415</v>
      </c>
      <c r="F40" s="86">
        <v>1610</v>
      </c>
      <c r="G40" s="86">
        <v>1769</v>
      </c>
      <c r="H40" s="87">
        <v>1608</v>
      </c>
      <c r="I40" s="86">
        <v>1608</v>
      </c>
      <c r="J40" s="88">
        <v>3073</v>
      </c>
      <c r="K40" s="86">
        <v>1909</v>
      </c>
      <c r="L40" s="86">
        <v>1986</v>
      </c>
      <c r="M40" s="86">
        <v>2046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2904</v>
      </c>
      <c r="F41" s="86">
        <v>2970</v>
      </c>
      <c r="G41" s="86">
        <v>1969</v>
      </c>
      <c r="H41" s="87">
        <v>3435</v>
      </c>
      <c r="I41" s="86">
        <v>1935</v>
      </c>
      <c r="J41" s="88">
        <v>517</v>
      </c>
      <c r="K41" s="86">
        <v>2800</v>
      </c>
      <c r="L41" s="86">
        <v>2906</v>
      </c>
      <c r="M41" s="86">
        <v>3022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2713</v>
      </c>
      <c r="F42" s="86">
        <v>3268</v>
      </c>
      <c r="G42" s="86">
        <v>2077</v>
      </c>
      <c r="H42" s="87">
        <v>865</v>
      </c>
      <c r="I42" s="86">
        <v>860</v>
      </c>
      <c r="J42" s="88">
        <v>920</v>
      </c>
      <c r="K42" s="86">
        <v>1834</v>
      </c>
      <c r="L42" s="86">
        <v>1913</v>
      </c>
      <c r="M42" s="86">
        <v>1902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248</v>
      </c>
      <c r="F43" s="86">
        <v>29</v>
      </c>
      <c r="G43" s="86">
        <v>24</v>
      </c>
      <c r="H43" s="87">
        <v>10</v>
      </c>
      <c r="I43" s="86">
        <v>10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69</v>
      </c>
      <c r="F44" s="86">
        <v>39</v>
      </c>
      <c r="G44" s="86">
        <v>108</v>
      </c>
      <c r="H44" s="87">
        <v>119</v>
      </c>
      <c r="I44" s="86">
        <v>119</v>
      </c>
      <c r="J44" s="88">
        <v>183</v>
      </c>
      <c r="K44" s="86">
        <v>1</v>
      </c>
      <c r="L44" s="86">
        <v>26</v>
      </c>
      <c r="M44" s="86">
        <v>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118</v>
      </c>
      <c r="F45" s="86">
        <v>52</v>
      </c>
      <c r="G45" s="86">
        <v>193</v>
      </c>
      <c r="H45" s="87">
        <v>119</v>
      </c>
      <c r="I45" s="86">
        <v>119</v>
      </c>
      <c r="J45" s="88">
        <v>3</v>
      </c>
      <c r="K45" s="86">
        <v>81</v>
      </c>
      <c r="L45" s="86">
        <v>84</v>
      </c>
      <c r="M45" s="86">
        <v>92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89</v>
      </c>
      <c r="H46" s="94">
        <v>383</v>
      </c>
      <c r="I46" s="93">
        <v>383</v>
      </c>
      <c r="J46" s="95">
        <v>380</v>
      </c>
      <c r="K46" s="93">
        <v>334</v>
      </c>
      <c r="L46" s="93">
        <v>347</v>
      </c>
      <c r="M46" s="93">
        <v>358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8</v>
      </c>
      <c r="F47" s="100">
        <f t="shared" ref="F47:M47" si="3">SUM(F48:F49)</f>
        <v>3</v>
      </c>
      <c r="G47" s="100">
        <f t="shared" si="3"/>
        <v>6</v>
      </c>
      <c r="H47" s="101">
        <f t="shared" si="3"/>
        <v>0</v>
      </c>
      <c r="I47" s="100">
        <f t="shared" si="3"/>
        <v>0</v>
      </c>
      <c r="J47" s="102">
        <f t="shared" si="3"/>
        <v>1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8</v>
      </c>
      <c r="F48" s="79">
        <v>3</v>
      </c>
      <c r="G48" s="79">
        <v>6</v>
      </c>
      <c r="H48" s="80">
        <v>0</v>
      </c>
      <c r="I48" s="79">
        <v>0</v>
      </c>
      <c r="J48" s="81">
        <v>1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6332</v>
      </c>
      <c r="F51" s="72">
        <f t="shared" ref="F51:M51" si="4">F52+F59+F62+F63+F64+F72+F73</f>
        <v>8346</v>
      </c>
      <c r="G51" s="72">
        <f t="shared" si="4"/>
        <v>5418</v>
      </c>
      <c r="H51" s="73">
        <f t="shared" si="4"/>
        <v>7287</v>
      </c>
      <c r="I51" s="72">
        <f t="shared" si="4"/>
        <v>7626</v>
      </c>
      <c r="J51" s="74">
        <f t="shared" si="4"/>
        <v>10218</v>
      </c>
      <c r="K51" s="72">
        <f t="shared" si="4"/>
        <v>8954</v>
      </c>
      <c r="L51" s="72">
        <f t="shared" si="4"/>
        <v>8954</v>
      </c>
      <c r="M51" s="72">
        <f t="shared" si="4"/>
        <v>9435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500</v>
      </c>
      <c r="I52" s="79">
        <f t="shared" si="5"/>
        <v>500</v>
      </c>
      <c r="J52" s="81">
        <f t="shared" si="5"/>
        <v>500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500</v>
      </c>
      <c r="I56" s="93">
        <f t="shared" si="7"/>
        <v>500</v>
      </c>
      <c r="J56" s="95">
        <f t="shared" si="7"/>
        <v>500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500</v>
      </c>
      <c r="I57" s="79">
        <v>500</v>
      </c>
      <c r="J57" s="81">
        <v>500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5137</v>
      </c>
      <c r="F59" s="100">
        <f t="shared" ref="F59:M59" si="8">SUM(F60:F61)</f>
        <v>6729</v>
      </c>
      <c r="G59" s="100">
        <f t="shared" si="8"/>
        <v>3886</v>
      </c>
      <c r="H59" s="101">
        <f t="shared" si="8"/>
        <v>5397</v>
      </c>
      <c r="I59" s="100">
        <f t="shared" si="8"/>
        <v>5397</v>
      </c>
      <c r="J59" s="102">
        <f t="shared" si="8"/>
        <v>7889</v>
      </c>
      <c r="K59" s="100">
        <f t="shared" si="8"/>
        <v>6674</v>
      </c>
      <c r="L59" s="100">
        <f t="shared" si="8"/>
        <v>6674</v>
      </c>
      <c r="M59" s="100">
        <f t="shared" si="8"/>
        <v>7032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5137</v>
      </c>
      <c r="F61" s="93">
        <v>6729</v>
      </c>
      <c r="G61" s="93">
        <v>3886</v>
      </c>
      <c r="H61" s="94">
        <v>5397</v>
      </c>
      <c r="I61" s="93">
        <v>5397</v>
      </c>
      <c r="J61" s="95">
        <v>7889</v>
      </c>
      <c r="K61" s="93">
        <v>6674</v>
      </c>
      <c r="L61" s="93">
        <v>6674</v>
      </c>
      <c r="M61" s="93">
        <v>7032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1009</v>
      </c>
      <c r="F72" s="86">
        <v>625</v>
      </c>
      <c r="G72" s="86">
        <v>634</v>
      </c>
      <c r="H72" s="87">
        <v>800</v>
      </c>
      <c r="I72" s="86">
        <v>1008</v>
      </c>
      <c r="J72" s="88">
        <v>1154</v>
      </c>
      <c r="K72" s="86">
        <v>1500</v>
      </c>
      <c r="L72" s="86">
        <v>1500</v>
      </c>
      <c r="M72" s="86">
        <v>1581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186</v>
      </c>
      <c r="F73" s="86">
        <f t="shared" ref="F73:M73" si="12">SUM(F74:F75)</f>
        <v>992</v>
      </c>
      <c r="G73" s="86">
        <f t="shared" si="12"/>
        <v>898</v>
      </c>
      <c r="H73" s="87">
        <f t="shared" si="12"/>
        <v>590</v>
      </c>
      <c r="I73" s="86">
        <f t="shared" si="12"/>
        <v>721</v>
      </c>
      <c r="J73" s="88">
        <f t="shared" si="12"/>
        <v>675</v>
      </c>
      <c r="K73" s="86">
        <f t="shared" si="12"/>
        <v>780</v>
      </c>
      <c r="L73" s="86">
        <f t="shared" si="12"/>
        <v>780</v>
      </c>
      <c r="M73" s="86">
        <f t="shared" si="12"/>
        <v>822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186</v>
      </c>
      <c r="F75" s="93">
        <v>992</v>
      </c>
      <c r="G75" s="93">
        <v>898</v>
      </c>
      <c r="H75" s="94">
        <v>590</v>
      </c>
      <c r="I75" s="93">
        <v>721</v>
      </c>
      <c r="J75" s="95">
        <v>675</v>
      </c>
      <c r="K75" s="93">
        <v>780</v>
      </c>
      <c r="L75" s="93">
        <v>780</v>
      </c>
      <c r="M75" s="93">
        <v>822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1439</v>
      </c>
      <c r="F77" s="72">
        <f t="shared" ref="F77:M77" si="13">F78+F81+F84+F85+F86+F87+F88</f>
        <v>11679</v>
      </c>
      <c r="G77" s="72">
        <f t="shared" si="13"/>
        <v>2274</v>
      </c>
      <c r="H77" s="73">
        <f t="shared" si="13"/>
        <v>0</v>
      </c>
      <c r="I77" s="72">
        <f t="shared" si="13"/>
        <v>59</v>
      </c>
      <c r="J77" s="74">
        <f t="shared" si="13"/>
        <v>368</v>
      </c>
      <c r="K77" s="72">
        <f t="shared" si="13"/>
        <v>323</v>
      </c>
      <c r="L77" s="72">
        <f t="shared" si="13"/>
        <v>336</v>
      </c>
      <c r="M77" s="72">
        <f t="shared" si="13"/>
        <v>348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1166</v>
      </c>
      <c r="F78" s="100">
        <f t="shared" ref="F78:M78" si="14">SUM(F79:F80)</f>
        <v>11600</v>
      </c>
      <c r="G78" s="100">
        <f t="shared" si="14"/>
        <v>2122</v>
      </c>
      <c r="H78" s="101">
        <f t="shared" si="14"/>
        <v>0</v>
      </c>
      <c r="I78" s="100">
        <f t="shared" si="14"/>
        <v>0</v>
      </c>
      <c r="J78" s="102">
        <f t="shared" si="14"/>
        <v>312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1166</v>
      </c>
      <c r="F79" s="79">
        <v>11600</v>
      </c>
      <c r="G79" s="79">
        <v>2122</v>
      </c>
      <c r="H79" s="80">
        <v>0</v>
      </c>
      <c r="I79" s="79">
        <v>0</v>
      </c>
      <c r="J79" s="81">
        <v>312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273</v>
      </c>
      <c r="F81" s="86">
        <f t="shared" ref="F81:M81" si="15">SUM(F82:F83)</f>
        <v>79</v>
      </c>
      <c r="G81" s="86">
        <f t="shared" si="15"/>
        <v>89</v>
      </c>
      <c r="H81" s="87">
        <f t="shared" si="15"/>
        <v>0</v>
      </c>
      <c r="I81" s="86">
        <f t="shared" si="15"/>
        <v>59</v>
      </c>
      <c r="J81" s="88">
        <f t="shared" si="15"/>
        <v>56</v>
      </c>
      <c r="K81" s="86">
        <f t="shared" si="15"/>
        <v>323</v>
      </c>
      <c r="L81" s="86">
        <f t="shared" si="15"/>
        <v>336</v>
      </c>
      <c r="M81" s="86">
        <f t="shared" si="15"/>
        <v>348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273</v>
      </c>
      <c r="F83" s="93">
        <v>79</v>
      </c>
      <c r="G83" s="93">
        <v>89</v>
      </c>
      <c r="H83" s="94">
        <v>0</v>
      </c>
      <c r="I83" s="93">
        <v>59</v>
      </c>
      <c r="J83" s="95">
        <v>56</v>
      </c>
      <c r="K83" s="93">
        <v>323</v>
      </c>
      <c r="L83" s="93">
        <v>336</v>
      </c>
      <c r="M83" s="93">
        <v>348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63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3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43089</v>
      </c>
      <c r="F92" s="46">
        <f t="shared" ref="F92:M92" si="16">F4+F51+F77+F90</f>
        <v>57833</v>
      </c>
      <c r="G92" s="46">
        <f t="shared" si="16"/>
        <v>42934</v>
      </c>
      <c r="H92" s="47">
        <f t="shared" si="16"/>
        <v>49865</v>
      </c>
      <c r="I92" s="46">
        <f t="shared" si="16"/>
        <v>46317</v>
      </c>
      <c r="J92" s="48">
        <f t="shared" si="16"/>
        <v>47312</v>
      </c>
      <c r="K92" s="46">
        <f t="shared" si="16"/>
        <v>48689</v>
      </c>
      <c r="L92" s="46">
        <f t="shared" si="16"/>
        <v>51160</v>
      </c>
      <c r="M92" s="46">
        <f t="shared" si="16"/>
        <v>53926.964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41596</v>
      </c>
      <c r="F4" s="72">
        <f t="shared" ref="F4:M4" si="0">F5+F8+F47</f>
        <v>51169</v>
      </c>
      <c r="G4" s="72">
        <f t="shared" si="0"/>
        <v>55186</v>
      </c>
      <c r="H4" s="73">
        <f t="shared" si="0"/>
        <v>60300</v>
      </c>
      <c r="I4" s="72">
        <f t="shared" si="0"/>
        <v>59558</v>
      </c>
      <c r="J4" s="74">
        <f t="shared" si="0"/>
        <v>56266</v>
      </c>
      <c r="K4" s="72">
        <f t="shared" si="0"/>
        <v>83687</v>
      </c>
      <c r="L4" s="72">
        <f t="shared" si="0"/>
        <v>110344</v>
      </c>
      <c r="M4" s="72">
        <f t="shared" si="0"/>
        <v>112970.454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14097</v>
      </c>
      <c r="F5" s="100">
        <f t="shared" ref="F5:M5" si="1">SUM(F6:F7)</f>
        <v>17810</v>
      </c>
      <c r="G5" s="100">
        <f t="shared" si="1"/>
        <v>17813</v>
      </c>
      <c r="H5" s="101">
        <f t="shared" si="1"/>
        <v>25890</v>
      </c>
      <c r="I5" s="100">
        <f t="shared" si="1"/>
        <v>24219</v>
      </c>
      <c r="J5" s="102">
        <f t="shared" si="1"/>
        <v>21711</v>
      </c>
      <c r="K5" s="100">
        <f t="shared" si="1"/>
        <v>34158</v>
      </c>
      <c r="L5" s="100">
        <f t="shared" si="1"/>
        <v>34116</v>
      </c>
      <c r="M5" s="100">
        <f t="shared" si="1"/>
        <v>37942.472000000002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13274</v>
      </c>
      <c r="F6" s="79">
        <v>16947</v>
      </c>
      <c r="G6" s="79">
        <v>17813</v>
      </c>
      <c r="H6" s="80">
        <v>25890</v>
      </c>
      <c r="I6" s="79">
        <v>24219</v>
      </c>
      <c r="J6" s="81">
        <v>21711</v>
      </c>
      <c r="K6" s="79">
        <v>34158</v>
      </c>
      <c r="L6" s="79">
        <v>34116</v>
      </c>
      <c r="M6" s="79">
        <v>37942.472000000002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823</v>
      </c>
      <c r="F7" s="93">
        <v>863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27459</v>
      </c>
      <c r="F8" s="100">
        <f t="shared" ref="F8:M8" si="2">SUM(F9:F46)</f>
        <v>33336</v>
      </c>
      <c r="G8" s="100">
        <f t="shared" si="2"/>
        <v>37373</v>
      </c>
      <c r="H8" s="101">
        <f t="shared" si="2"/>
        <v>34410</v>
      </c>
      <c r="I8" s="100">
        <f t="shared" si="2"/>
        <v>35339</v>
      </c>
      <c r="J8" s="102">
        <f t="shared" si="2"/>
        <v>34555</v>
      </c>
      <c r="K8" s="100">
        <f t="shared" si="2"/>
        <v>49529</v>
      </c>
      <c r="L8" s="100">
        <f t="shared" si="2"/>
        <v>76228</v>
      </c>
      <c r="M8" s="100">
        <f t="shared" si="2"/>
        <v>75027.982000000004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26</v>
      </c>
      <c r="F9" s="79">
        <v>0</v>
      </c>
      <c r="G9" s="79">
        <v>53</v>
      </c>
      <c r="H9" s="80">
        <v>0</v>
      </c>
      <c r="I9" s="79">
        <v>0</v>
      </c>
      <c r="J9" s="81">
        <v>28</v>
      </c>
      <c r="K9" s="79">
        <v>354</v>
      </c>
      <c r="L9" s="79">
        <v>560</v>
      </c>
      <c r="M9" s="79">
        <v>560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1429</v>
      </c>
      <c r="F10" s="86">
        <v>1566</v>
      </c>
      <c r="G10" s="86">
        <v>1500</v>
      </c>
      <c r="H10" s="87">
        <v>385</v>
      </c>
      <c r="I10" s="86">
        <v>385</v>
      </c>
      <c r="J10" s="88">
        <v>754</v>
      </c>
      <c r="K10" s="86">
        <v>1616</v>
      </c>
      <c r="L10" s="86">
        <v>2577</v>
      </c>
      <c r="M10" s="86">
        <v>2584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1002</v>
      </c>
      <c r="F11" s="86">
        <v>1232</v>
      </c>
      <c r="G11" s="86">
        <v>14476</v>
      </c>
      <c r="H11" s="87">
        <v>9448</v>
      </c>
      <c r="I11" s="86">
        <v>8948</v>
      </c>
      <c r="J11" s="88">
        <v>8135</v>
      </c>
      <c r="K11" s="86">
        <v>10410</v>
      </c>
      <c r="L11" s="86">
        <v>16582</v>
      </c>
      <c r="M11" s="86">
        <v>16620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465</v>
      </c>
      <c r="F14" s="86">
        <v>754</v>
      </c>
      <c r="G14" s="86">
        <v>938</v>
      </c>
      <c r="H14" s="87">
        <v>1467</v>
      </c>
      <c r="I14" s="86">
        <v>1467</v>
      </c>
      <c r="J14" s="88">
        <v>1477</v>
      </c>
      <c r="K14" s="86">
        <v>1055</v>
      </c>
      <c r="L14" s="86">
        <v>1671</v>
      </c>
      <c r="M14" s="86">
        <v>1672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1385</v>
      </c>
      <c r="F15" s="86">
        <v>557</v>
      </c>
      <c r="G15" s="86">
        <v>4590</v>
      </c>
      <c r="H15" s="87">
        <v>176</v>
      </c>
      <c r="I15" s="86">
        <v>176</v>
      </c>
      <c r="J15" s="88">
        <v>91</v>
      </c>
      <c r="K15" s="86">
        <v>946</v>
      </c>
      <c r="L15" s="86">
        <v>1495</v>
      </c>
      <c r="M15" s="86">
        <v>1500.5830000000001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2300</v>
      </c>
      <c r="F16" s="86">
        <v>2065</v>
      </c>
      <c r="G16" s="86">
        <v>1647</v>
      </c>
      <c r="H16" s="87">
        <v>5352</v>
      </c>
      <c r="I16" s="86">
        <v>6604</v>
      </c>
      <c r="J16" s="88">
        <v>7906</v>
      </c>
      <c r="K16" s="86">
        <v>9871</v>
      </c>
      <c r="L16" s="86">
        <v>15626</v>
      </c>
      <c r="M16" s="86">
        <v>14151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32</v>
      </c>
      <c r="H17" s="87">
        <v>7100</v>
      </c>
      <c r="I17" s="86">
        <v>7100</v>
      </c>
      <c r="J17" s="88">
        <v>5991</v>
      </c>
      <c r="K17" s="86">
        <v>6086</v>
      </c>
      <c r="L17" s="86">
        <v>9627</v>
      </c>
      <c r="M17" s="86">
        <v>9627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984</v>
      </c>
      <c r="F22" s="86">
        <v>443</v>
      </c>
      <c r="G22" s="86">
        <v>685</v>
      </c>
      <c r="H22" s="87">
        <v>400</v>
      </c>
      <c r="I22" s="86">
        <v>400</v>
      </c>
      <c r="J22" s="88">
        <v>400</v>
      </c>
      <c r="K22" s="86">
        <v>2927</v>
      </c>
      <c r="L22" s="86">
        <v>4632</v>
      </c>
      <c r="M22" s="86">
        <v>4633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1461</v>
      </c>
      <c r="F23" s="86">
        <v>7999</v>
      </c>
      <c r="G23" s="86">
        <v>1800</v>
      </c>
      <c r="H23" s="87">
        <v>0</v>
      </c>
      <c r="I23" s="86">
        <v>5</v>
      </c>
      <c r="J23" s="88">
        <v>113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6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5</v>
      </c>
      <c r="M24" s="86">
        <v>5.2649999999999997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61</v>
      </c>
      <c r="K25" s="86">
        <v>1100</v>
      </c>
      <c r="L25" s="86">
        <v>1740</v>
      </c>
      <c r="M25" s="86">
        <v>1740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25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162</v>
      </c>
      <c r="J27" s="88">
        <v>113</v>
      </c>
      <c r="K27" s="86">
        <v>2</v>
      </c>
      <c r="L27" s="86">
        <v>4</v>
      </c>
      <c r="M27" s="86">
        <v>4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</v>
      </c>
      <c r="F29" s="86">
        <v>9</v>
      </c>
      <c r="G29" s="86">
        <v>19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81</v>
      </c>
      <c r="H30" s="87">
        <v>0</v>
      </c>
      <c r="I30" s="86">
        <v>0</v>
      </c>
      <c r="J30" s="88">
        <v>2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8737</v>
      </c>
      <c r="F31" s="86">
        <v>8502</v>
      </c>
      <c r="G31" s="86">
        <v>3177</v>
      </c>
      <c r="H31" s="87">
        <v>2042</v>
      </c>
      <c r="I31" s="86">
        <v>0</v>
      </c>
      <c r="J31" s="88">
        <v>2014</v>
      </c>
      <c r="K31" s="86">
        <v>1601</v>
      </c>
      <c r="L31" s="86">
        <v>2532</v>
      </c>
      <c r="M31" s="86">
        <v>2532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51</v>
      </c>
      <c r="F32" s="86">
        <v>19</v>
      </c>
      <c r="G32" s="86">
        <v>83</v>
      </c>
      <c r="H32" s="87">
        <v>0</v>
      </c>
      <c r="I32" s="86">
        <v>0</v>
      </c>
      <c r="J32" s="88">
        <v>4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2042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174</v>
      </c>
      <c r="F37" s="86">
        <v>469</v>
      </c>
      <c r="G37" s="86">
        <v>424</v>
      </c>
      <c r="H37" s="87">
        <v>716</v>
      </c>
      <c r="I37" s="86">
        <v>716</v>
      </c>
      <c r="J37" s="88">
        <v>756</v>
      </c>
      <c r="K37" s="86">
        <v>1343</v>
      </c>
      <c r="L37" s="86">
        <v>2109</v>
      </c>
      <c r="M37" s="86">
        <v>2111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619</v>
      </c>
      <c r="F38" s="86">
        <v>1570</v>
      </c>
      <c r="G38" s="86">
        <v>647</v>
      </c>
      <c r="H38" s="87">
        <v>290</v>
      </c>
      <c r="I38" s="86">
        <v>290</v>
      </c>
      <c r="J38" s="88">
        <v>498</v>
      </c>
      <c r="K38" s="86">
        <v>523</v>
      </c>
      <c r="L38" s="86">
        <v>802</v>
      </c>
      <c r="M38" s="86">
        <v>807.53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3280</v>
      </c>
      <c r="F39" s="86">
        <v>1313</v>
      </c>
      <c r="G39" s="86">
        <v>2070</v>
      </c>
      <c r="H39" s="87">
        <v>1061</v>
      </c>
      <c r="I39" s="86">
        <v>989</v>
      </c>
      <c r="J39" s="88">
        <v>332</v>
      </c>
      <c r="K39" s="86">
        <v>3021</v>
      </c>
      <c r="L39" s="86">
        <v>3136</v>
      </c>
      <c r="M39" s="86">
        <v>3233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304</v>
      </c>
      <c r="F40" s="86">
        <v>379</v>
      </c>
      <c r="G40" s="86">
        <v>1495</v>
      </c>
      <c r="H40" s="87">
        <v>2790</v>
      </c>
      <c r="I40" s="86">
        <v>2790</v>
      </c>
      <c r="J40" s="88">
        <v>2229</v>
      </c>
      <c r="K40" s="86">
        <v>4812</v>
      </c>
      <c r="L40" s="86">
        <v>7232</v>
      </c>
      <c r="M40" s="86">
        <v>7317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705</v>
      </c>
      <c r="F41" s="86">
        <v>1238</v>
      </c>
      <c r="G41" s="86">
        <v>502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3251</v>
      </c>
      <c r="F42" s="86">
        <v>3790</v>
      </c>
      <c r="G42" s="86">
        <v>2727</v>
      </c>
      <c r="H42" s="87">
        <v>2321</v>
      </c>
      <c r="I42" s="86">
        <v>2403</v>
      </c>
      <c r="J42" s="88">
        <v>2362</v>
      </c>
      <c r="K42" s="86">
        <v>3367</v>
      </c>
      <c r="L42" s="86">
        <v>5221</v>
      </c>
      <c r="M42" s="86">
        <v>5251.6040000000003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606</v>
      </c>
      <c r="F43" s="86">
        <v>1110</v>
      </c>
      <c r="G43" s="86">
        <v>370</v>
      </c>
      <c r="H43" s="87">
        <v>115</v>
      </c>
      <c r="I43" s="86">
        <v>115</v>
      </c>
      <c r="J43" s="88">
        <v>503</v>
      </c>
      <c r="K43" s="86">
        <v>206</v>
      </c>
      <c r="L43" s="86">
        <v>245</v>
      </c>
      <c r="M43" s="86">
        <v>245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205</v>
      </c>
      <c r="F44" s="86">
        <v>257</v>
      </c>
      <c r="G44" s="86">
        <v>29</v>
      </c>
      <c r="H44" s="87">
        <v>742</v>
      </c>
      <c r="I44" s="86">
        <v>742</v>
      </c>
      <c r="J44" s="88">
        <v>603</v>
      </c>
      <c r="K44" s="86">
        <v>287</v>
      </c>
      <c r="L44" s="86">
        <v>428</v>
      </c>
      <c r="M44" s="86">
        <v>430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442</v>
      </c>
      <c r="F45" s="86">
        <v>64</v>
      </c>
      <c r="G45" s="86">
        <v>18</v>
      </c>
      <c r="H45" s="87">
        <v>5</v>
      </c>
      <c r="I45" s="86">
        <v>5</v>
      </c>
      <c r="J45" s="88">
        <v>0</v>
      </c>
      <c r="K45" s="86">
        <v>2</v>
      </c>
      <c r="L45" s="86">
        <v>4</v>
      </c>
      <c r="M45" s="86">
        <v>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10</v>
      </c>
      <c r="H46" s="94">
        <v>0</v>
      </c>
      <c r="I46" s="93">
        <v>0</v>
      </c>
      <c r="J46" s="95">
        <v>183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40</v>
      </c>
      <c r="F47" s="100">
        <f t="shared" ref="F47:M47" si="3">SUM(F48:F49)</f>
        <v>23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40</v>
      </c>
      <c r="F48" s="79">
        <v>23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16119</v>
      </c>
      <c r="F51" s="72">
        <f t="shared" ref="F51:M51" si="4">F52+F59+F62+F63+F64+F72+F73</f>
        <v>18276</v>
      </c>
      <c r="G51" s="72">
        <f t="shared" si="4"/>
        <v>13955</v>
      </c>
      <c r="H51" s="73">
        <f t="shared" si="4"/>
        <v>18754</v>
      </c>
      <c r="I51" s="72">
        <f t="shared" si="4"/>
        <v>19734</v>
      </c>
      <c r="J51" s="74">
        <f t="shared" si="4"/>
        <v>19836</v>
      </c>
      <c r="K51" s="72">
        <f t="shared" si="4"/>
        <v>28373</v>
      </c>
      <c r="L51" s="72">
        <f t="shared" si="4"/>
        <v>48646</v>
      </c>
      <c r="M51" s="72">
        <f t="shared" si="4"/>
        <v>56559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13144</v>
      </c>
      <c r="F52" s="79">
        <f t="shared" ref="F52:M52" si="5">F53+F56</f>
        <v>17678</v>
      </c>
      <c r="G52" s="79">
        <f t="shared" si="5"/>
        <v>13493</v>
      </c>
      <c r="H52" s="80">
        <f t="shared" si="5"/>
        <v>18453</v>
      </c>
      <c r="I52" s="79">
        <f t="shared" si="5"/>
        <v>18933</v>
      </c>
      <c r="J52" s="81">
        <f t="shared" si="5"/>
        <v>18933</v>
      </c>
      <c r="K52" s="79">
        <f t="shared" si="5"/>
        <v>27083</v>
      </c>
      <c r="L52" s="79">
        <f t="shared" si="5"/>
        <v>46045</v>
      </c>
      <c r="M52" s="79">
        <f t="shared" si="5"/>
        <v>53476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13144</v>
      </c>
      <c r="F56" s="93">
        <f t="shared" ref="F56:M56" si="7">SUM(F57:F58)</f>
        <v>17678</v>
      </c>
      <c r="G56" s="93">
        <f t="shared" si="7"/>
        <v>13493</v>
      </c>
      <c r="H56" s="94">
        <f t="shared" si="7"/>
        <v>18453</v>
      </c>
      <c r="I56" s="93">
        <f t="shared" si="7"/>
        <v>18933</v>
      </c>
      <c r="J56" s="95">
        <f t="shared" si="7"/>
        <v>18933</v>
      </c>
      <c r="K56" s="93">
        <f t="shared" si="7"/>
        <v>27083</v>
      </c>
      <c r="L56" s="93">
        <f t="shared" si="7"/>
        <v>46045</v>
      </c>
      <c r="M56" s="93">
        <f t="shared" si="7"/>
        <v>53476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13144</v>
      </c>
      <c r="F57" s="79">
        <v>17678</v>
      </c>
      <c r="G57" s="79">
        <v>13493</v>
      </c>
      <c r="H57" s="80">
        <v>18453</v>
      </c>
      <c r="I57" s="79">
        <v>18933</v>
      </c>
      <c r="J57" s="81">
        <v>18933</v>
      </c>
      <c r="K57" s="79">
        <v>27083</v>
      </c>
      <c r="L57" s="79">
        <v>46045</v>
      </c>
      <c r="M57" s="79">
        <v>53476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2700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2700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7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7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7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268</v>
      </c>
      <c r="F72" s="86">
        <v>296</v>
      </c>
      <c r="G72" s="86">
        <v>412</v>
      </c>
      <c r="H72" s="87">
        <v>101</v>
      </c>
      <c r="I72" s="86">
        <v>601</v>
      </c>
      <c r="J72" s="88">
        <v>644</v>
      </c>
      <c r="K72" s="86">
        <v>890</v>
      </c>
      <c r="L72" s="86">
        <v>1764</v>
      </c>
      <c r="M72" s="86">
        <v>2087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302</v>
      </c>
      <c r="G73" s="86">
        <f t="shared" si="12"/>
        <v>50</v>
      </c>
      <c r="H73" s="87">
        <f t="shared" si="12"/>
        <v>200</v>
      </c>
      <c r="I73" s="86">
        <f t="shared" si="12"/>
        <v>200</v>
      </c>
      <c r="J73" s="88">
        <f t="shared" si="12"/>
        <v>259</v>
      </c>
      <c r="K73" s="86">
        <f t="shared" si="12"/>
        <v>400</v>
      </c>
      <c r="L73" s="86">
        <f t="shared" si="12"/>
        <v>837</v>
      </c>
      <c r="M73" s="86">
        <f t="shared" si="12"/>
        <v>996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302</v>
      </c>
      <c r="G75" s="93">
        <v>50</v>
      </c>
      <c r="H75" s="94">
        <v>200</v>
      </c>
      <c r="I75" s="93">
        <v>200</v>
      </c>
      <c r="J75" s="95">
        <v>259</v>
      </c>
      <c r="K75" s="93">
        <v>400</v>
      </c>
      <c r="L75" s="93">
        <v>837</v>
      </c>
      <c r="M75" s="93">
        <v>996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15975</v>
      </c>
      <c r="F77" s="72">
        <f t="shared" ref="F77:M77" si="13">F78+F81+F84+F85+F86+F87+F88</f>
        <v>28026</v>
      </c>
      <c r="G77" s="72">
        <f t="shared" si="13"/>
        <v>14462</v>
      </c>
      <c r="H77" s="73">
        <f t="shared" si="13"/>
        <v>16710</v>
      </c>
      <c r="I77" s="72">
        <f t="shared" si="13"/>
        <v>29859</v>
      </c>
      <c r="J77" s="74">
        <f t="shared" si="13"/>
        <v>30574</v>
      </c>
      <c r="K77" s="72">
        <f t="shared" si="13"/>
        <v>33161</v>
      </c>
      <c r="L77" s="72">
        <f t="shared" si="13"/>
        <v>21424</v>
      </c>
      <c r="M77" s="72">
        <f t="shared" si="13"/>
        <v>21429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14942</v>
      </c>
      <c r="F78" s="100">
        <f t="shared" ref="F78:M78" si="14">SUM(F79:F80)</f>
        <v>13278</v>
      </c>
      <c r="G78" s="100">
        <f t="shared" si="14"/>
        <v>14062</v>
      </c>
      <c r="H78" s="101">
        <f t="shared" si="14"/>
        <v>14500</v>
      </c>
      <c r="I78" s="100">
        <f t="shared" si="14"/>
        <v>27577</v>
      </c>
      <c r="J78" s="102">
        <f t="shared" si="14"/>
        <v>28300</v>
      </c>
      <c r="K78" s="100">
        <f t="shared" si="14"/>
        <v>31901</v>
      </c>
      <c r="L78" s="100">
        <f t="shared" si="14"/>
        <v>20539</v>
      </c>
      <c r="M78" s="100">
        <f t="shared" si="14"/>
        <v>20539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14942</v>
      </c>
      <c r="F79" s="79">
        <v>13278</v>
      </c>
      <c r="G79" s="79">
        <v>14062</v>
      </c>
      <c r="H79" s="80">
        <v>14500</v>
      </c>
      <c r="I79" s="79">
        <v>27577</v>
      </c>
      <c r="J79" s="81">
        <v>28300</v>
      </c>
      <c r="K79" s="79">
        <v>30401</v>
      </c>
      <c r="L79" s="79">
        <v>19519</v>
      </c>
      <c r="M79" s="79">
        <v>19519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1500</v>
      </c>
      <c r="L80" s="93">
        <v>1020</v>
      </c>
      <c r="M80" s="93">
        <v>1020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833</v>
      </c>
      <c r="F81" s="86">
        <f t="shared" ref="F81:M81" si="15">SUM(F82:F83)</f>
        <v>14730</v>
      </c>
      <c r="G81" s="86">
        <f t="shared" si="15"/>
        <v>400</v>
      </c>
      <c r="H81" s="87">
        <f t="shared" si="15"/>
        <v>2210</v>
      </c>
      <c r="I81" s="86">
        <f t="shared" si="15"/>
        <v>2282</v>
      </c>
      <c r="J81" s="88">
        <f t="shared" si="15"/>
        <v>2274</v>
      </c>
      <c r="K81" s="86">
        <f t="shared" si="15"/>
        <v>1260</v>
      </c>
      <c r="L81" s="86">
        <f t="shared" si="15"/>
        <v>885</v>
      </c>
      <c r="M81" s="86">
        <f t="shared" si="15"/>
        <v>890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1648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833</v>
      </c>
      <c r="F83" s="93">
        <v>13082</v>
      </c>
      <c r="G83" s="93">
        <v>400</v>
      </c>
      <c r="H83" s="94">
        <v>2210</v>
      </c>
      <c r="I83" s="93">
        <v>2282</v>
      </c>
      <c r="J83" s="95">
        <v>2274</v>
      </c>
      <c r="K83" s="93">
        <v>1260</v>
      </c>
      <c r="L83" s="93">
        <v>885</v>
      </c>
      <c r="M83" s="93">
        <v>890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200</v>
      </c>
      <c r="F88" s="86">
        <v>18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253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73690</v>
      </c>
      <c r="F92" s="46">
        <f t="shared" ref="F92:M92" si="16">F4+F51+F77+F90</f>
        <v>97471</v>
      </c>
      <c r="G92" s="46">
        <f t="shared" si="16"/>
        <v>83856</v>
      </c>
      <c r="H92" s="47">
        <f t="shared" si="16"/>
        <v>95764</v>
      </c>
      <c r="I92" s="46">
        <f t="shared" si="16"/>
        <v>109151</v>
      </c>
      <c r="J92" s="48">
        <f t="shared" si="16"/>
        <v>106676</v>
      </c>
      <c r="K92" s="46">
        <f t="shared" si="16"/>
        <v>145221</v>
      </c>
      <c r="L92" s="46">
        <f t="shared" si="16"/>
        <v>180414</v>
      </c>
      <c r="M92" s="46">
        <f t="shared" si="16"/>
        <v>190958.454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34699</v>
      </c>
      <c r="F4" s="72">
        <f t="shared" ref="F4:M4" si="0">F5+F8+F47</f>
        <v>35539</v>
      </c>
      <c r="G4" s="72">
        <f t="shared" si="0"/>
        <v>36004</v>
      </c>
      <c r="H4" s="73">
        <f t="shared" si="0"/>
        <v>35073</v>
      </c>
      <c r="I4" s="72">
        <f t="shared" si="0"/>
        <v>35674</v>
      </c>
      <c r="J4" s="74">
        <f t="shared" si="0"/>
        <v>34972</v>
      </c>
      <c r="K4" s="72">
        <f t="shared" si="0"/>
        <v>38401</v>
      </c>
      <c r="L4" s="72">
        <f t="shared" si="0"/>
        <v>38010</v>
      </c>
      <c r="M4" s="72">
        <f t="shared" si="0"/>
        <v>41461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9393</v>
      </c>
      <c r="F5" s="100">
        <f t="shared" ref="F5:M5" si="1">SUM(F6:F7)</f>
        <v>11292</v>
      </c>
      <c r="G5" s="100">
        <f t="shared" si="1"/>
        <v>8709</v>
      </c>
      <c r="H5" s="101">
        <f t="shared" si="1"/>
        <v>9958</v>
      </c>
      <c r="I5" s="100">
        <f t="shared" si="1"/>
        <v>9958</v>
      </c>
      <c r="J5" s="102">
        <f t="shared" si="1"/>
        <v>9493</v>
      </c>
      <c r="K5" s="100">
        <f t="shared" si="1"/>
        <v>10367</v>
      </c>
      <c r="L5" s="100">
        <f t="shared" si="1"/>
        <v>8803</v>
      </c>
      <c r="M5" s="100">
        <f t="shared" si="1"/>
        <v>9521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8999</v>
      </c>
      <c r="F6" s="79">
        <v>10771</v>
      </c>
      <c r="G6" s="79">
        <v>8709</v>
      </c>
      <c r="H6" s="80">
        <v>9958</v>
      </c>
      <c r="I6" s="79">
        <v>9958</v>
      </c>
      <c r="J6" s="81">
        <v>9493</v>
      </c>
      <c r="K6" s="79">
        <v>10367</v>
      </c>
      <c r="L6" s="79">
        <v>8803</v>
      </c>
      <c r="M6" s="79">
        <v>9521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394</v>
      </c>
      <c r="F7" s="93">
        <v>521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25303</v>
      </c>
      <c r="F8" s="100">
        <f t="shared" ref="F8:M8" si="2">SUM(F9:F46)</f>
        <v>24244</v>
      </c>
      <c r="G8" s="100">
        <f t="shared" si="2"/>
        <v>27292</v>
      </c>
      <c r="H8" s="101">
        <f t="shared" si="2"/>
        <v>25115</v>
      </c>
      <c r="I8" s="100">
        <f t="shared" si="2"/>
        <v>25716</v>
      </c>
      <c r="J8" s="102">
        <f t="shared" si="2"/>
        <v>25476</v>
      </c>
      <c r="K8" s="100">
        <f t="shared" si="2"/>
        <v>28034</v>
      </c>
      <c r="L8" s="100">
        <f t="shared" si="2"/>
        <v>29207</v>
      </c>
      <c r="M8" s="100">
        <f t="shared" si="2"/>
        <v>31940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1846</v>
      </c>
      <c r="F9" s="79">
        <v>23</v>
      </c>
      <c r="G9" s="79">
        <v>89</v>
      </c>
      <c r="H9" s="80">
        <v>0</v>
      </c>
      <c r="I9" s="79">
        <v>0</v>
      </c>
      <c r="J9" s="81">
        <v>122</v>
      </c>
      <c r="K9" s="79">
        <v>113</v>
      </c>
      <c r="L9" s="79">
        <v>120</v>
      </c>
      <c r="M9" s="79">
        <v>132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5262</v>
      </c>
      <c r="F10" s="86">
        <v>444</v>
      </c>
      <c r="G10" s="86">
        <v>1768</v>
      </c>
      <c r="H10" s="87">
        <v>47</v>
      </c>
      <c r="I10" s="86">
        <v>47</v>
      </c>
      <c r="J10" s="88">
        <v>1012</v>
      </c>
      <c r="K10" s="86">
        <v>452</v>
      </c>
      <c r="L10" s="86">
        <v>480</v>
      </c>
      <c r="M10" s="86">
        <v>528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34</v>
      </c>
      <c r="F11" s="86">
        <v>13</v>
      </c>
      <c r="G11" s="86">
        <v>3</v>
      </c>
      <c r="H11" s="87">
        <v>151</v>
      </c>
      <c r="I11" s="86">
        <v>151</v>
      </c>
      <c r="J11" s="88">
        <v>80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150</v>
      </c>
      <c r="F14" s="86">
        <v>304</v>
      </c>
      <c r="G14" s="86">
        <v>2222</v>
      </c>
      <c r="H14" s="87">
        <v>981</v>
      </c>
      <c r="I14" s="86">
        <v>981</v>
      </c>
      <c r="J14" s="88">
        <v>1433</v>
      </c>
      <c r="K14" s="86">
        <v>1004</v>
      </c>
      <c r="L14" s="86">
        <v>1066</v>
      </c>
      <c r="M14" s="86">
        <v>1172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95</v>
      </c>
      <c r="F15" s="86">
        <v>135</v>
      </c>
      <c r="G15" s="86">
        <v>133</v>
      </c>
      <c r="H15" s="87">
        <v>279</v>
      </c>
      <c r="I15" s="86">
        <v>275</v>
      </c>
      <c r="J15" s="88">
        <v>133</v>
      </c>
      <c r="K15" s="86">
        <v>387</v>
      </c>
      <c r="L15" s="86">
        <v>407</v>
      </c>
      <c r="M15" s="86">
        <v>434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59</v>
      </c>
      <c r="H16" s="87">
        <v>0</v>
      </c>
      <c r="I16" s="86">
        <v>0</v>
      </c>
      <c r="J16" s="88">
        <v>0</v>
      </c>
      <c r="K16" s="86">
        <v>200</v>
      </c>
      <c r="L16" s="86">
        <v>210</v>
      </c>
      <c r="M16" s="86">
        <v>212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96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500</v>
      </c>
      <c r="J18" s="88">
        <v>500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32</v>
      </c>
      <c r="G21" s="86">
        <v>0</v>
      </c>
      <c r="H21" s="87">
        <v>0</v>
      </c>
      <c r="I21" s="86">
        <v>0</v>
      </c>
      <c r="J21" s="88">
        <v>137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886</v>
      </c>
      <c r="F22" s="86">
        <v>573</v>
      </c>
      <c r="G22" s="86">
        <v>1127</v>
      </c>
      <c r="H22" s="87">
        <v>2001</v>
      </c>
      <c r="I22" s="86">
        <v>2001</v>
      </c>
      <c r="J22" s="88">
        <v>1289</v>
      </c>
      <c r="K22" s="86">
        <v>2590</v>
      </c>
      <c r="L22" s="86">
        <v>2749</v>
      </c>
      <c r="M22" s="86">
        <v>3022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4049</v>
      </c>
      <c r="F23" s="86">
        <v>4664</v>
      </c>
      <c r="G23" s="86">
        <v>3567</v>
      </c>
      <c r="H23" s="87">
        <v>0</v>
      </c>
      <c r="I23" s="86">
        <v>0</v>
      </c>
      <c r="J23" s="88">
        <v>503</v>
      </c>
      <c r="K23" s="86">
        <v>802</v>
      </c>
      <c r="L23" s="86">
        <v>853</v>
      </c>
      <c r="M23" s="86">
        <v>937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219</v>
      </c>
      <c r="F24" s="86">
        <v>0</v>
      </c>
      <c r="G24" s="86">
        <v>0</v>
      </c>
      <c r="H24" s="87">
        <v>5</v>
      </c>
      <c r="I24" s="86">
        <v>5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30</v>
      </c>
      <c r="K25" s="86">
        <v>576</v>
      </c>
      <c r="L25" s="86">
        <v>611</v>
      </c>
      <c r="M25" s="86">
        <v>672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11</v>
      </c>
      <c r="F29" s="86">
        <v>12</v>
      </c>
      <c r="G29" s="86">
        <v>5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1</v>
      </c>
      <c r="G30" s="86">
        <v>63</v>
      </c>
      <c r="H30" s="87">
        <v>0</v>
      </c>
      <c r="I30" s="86">
        <v>0</v>
      </c>
      <c r="J30" s="88">
        <v>6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1</v>
      </c>
      <c r="G31" s="86">
        <v>56</v>
      </c>
      <c r="H31" s="87">
        <v>0</v>
      </c>
      <c r="I31" s="86">
        <v>0</v>
      </c>
      <c r="J31" s="88">
        <v>14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5</v>
      </c>
      <c r="F32" s="86">
        <v>5</v>
      </c>
      <c r="G32" s="86">
        <v>18</v>
      </c>
      <c r="H32" s="87">
        <v>0</v>
      </c>
      <c r="I32" s="86">
        <v>0</v>
      </c>
      <c r="J32" s="88">
        <v>3752</v>
      </c>
      <c r="K32" s="86">
        <v>6298</v>
      </c>
      <c r="L32" s="86">
        <v>6682</v>
      </c>
      <c r="M32" s="86">
        <v>7342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2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2014</v>
      </c>
      <c r="F37" s="86">
        <v>1980</v>
      </c>
      <c r="G37" s="86">
        <v>4499</v>
      </c>
      <c r="H37" s="87">
        <v>6534</v>
      </c>
      <c r="I37" s="86">
        <v>6534</v>
      </c>
      <c r="J37" s="88">
        <v>2366</v>
      </c>
      <c r="K37" s="86">
        <v>1607</v>
      </c>
      <c r="L37" s="86">
        <v>1706</v>
      </c>
      <c r="M37" s="86">
        <v>1876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93</v>
      </c>
      <c r="F38" s="86">
        <v>322</v>
      </c>
      <c r="G38" s="86">
        <v>224</v>
      </c>
      <c r="H38" s="87">
        <v>286</v>
      </c>
      <c r="I38" s="86">
        <v>286</v>
      </c>
      <c r="J38" s="88">
        <v>187</v>
      </c>
      <c r="K38" s="86">
        <v>103</v>
      </c>
      <c r="L38" s="86">
        <v>109</v>
      </c>
      <c r="M38" s="86">
        <v>119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859</v>
      </c>
      <c r="F39" s="86">
        <v>1158</v>
      </c>
      <c r="G39" s="86">
        <v>1862</v>
      </c>
      <c r="H39" s="87">
        <v>223</v>
      </c>
      <c r="I39" s="86">
        <v>198</v>
      </c>
      <c r="J39" s="88">
        <v>87</v>
      </c>
      <c r="K39" s="86">
        <v>0</v>
      </c>
      <c r="L39" s="86">
        <v>10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89</v>
      </c>
      <c r="F40" s="86">
        <v>505</v>
      </c>
      <c r="G40" s="86">
        <v>1541</v>
      </c>
      <c r="H40" s="87">
        <v>787</v>
      </c>
      <c r="I40" s="86">
        <v>1491</v>
      </c>
      <c r="J40" s="88">
        <v>1267</v>
      </c>
      <c r="K40" s="86">
        <v>1561</v>
      </c>
      <c r="L40" s="86">
        <v>1620</v>
      </c>
      <c r="M40" s="86">
        <v>1669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3485</v>
      </c>
      <c r="F41" s="86">
        <v>5405</v>
      </c>
      <c r="G41" s="86">
        <v>2098</v>
      </c>
      <c r="H41" s="87">
        <v>100</v>
      </c>
      <c r="I41" s="86">
        <v>100</v>
      </c>
      <c r="J41" s="88">
        <v>295</v>
      </c>
      <c r="K41" s="86">
        <v>1766</v>
      </c>
      <c r="L41" s="86">
        <v>1766</v>
      </c>
      <c r="M41" s="86">
        <v>1766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6098</v>
      </c>
      <c r="F42" s="86">
        <v>8204</v>
      </c>
      <c r="G42" s="86">
        <v>6471</v>
      </c>
      <c r="H42" s="87">
        <v>13500</v>
      </c>
      <c r="I42" s="86">
        <v>12926</v>
      </c>
      <c r="J42" s="88">
        <v>11611</v>
      </c>
      <c r="K42" s="86">
        <v>8998</v>
      </c>
      <c r="L42" s="86">
        <v>9655</v>
      </c>
      <c r="M42" s="86">
        <v>10770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169</v>
      </c>
      <c r="G43" s="86">
        <v>23</v>
      </c>
      <c r="H43" s="87">
        <v>0</v>
      </c>
      <c r="I43" s="86">
        <v>0</v>
      </c>
      <c r="J43" s="88">
        <v>64</v>
      </c>
      <c r="K43" s="86">
        <v>1056</v>
      </c>
      <c r="L43" s="86">
        <v>620</v>
      </c>
      <c r="M43" s="86">
        <v>682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25</v>
      </c>
      <c r="F44" s="86">
        <v>30</v>
      </c>
      <c r="G44" s="86">
        <v>1234</v>
      </c>
      <c r="H44" s="87">
        <v>19</v>
      </c>
      <c r="I44" s="86">
        <v>19</v>
      </c>
      <c r="J44" s="88">
        <v>48</v>
      </c>
      <c r="K44" s="86">
        <v>50</v>
      </c>
      <c r="L44" s="86">
        <v>44</v>
      </c>
      <c r="M44" s="86">
        <v>59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83</v>
      </c>
      <c r="F45" s="86">
        <v>264</v>
      </c>
      <c r="G45" s="86">
        <v>70</v>
      </c>
      <c r="H45" s="87">
        <v>147</v>
      </c>
      <c r="I45" s="86">
        <v>147</v>
      </c>
      <c r="J45" s="88">
        <v>481</v>
      </c>
      <c r="K45" s="86">
        <v>466</v>
      </c>
      <c r="L45" s="86">
        <v>494</v>
      </c>
      <c r="M45" s="86">
        <v>543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62</v>
      </c>
      <c r="H46" s="94">
        <v>55</v>
      </c>
      <c r="I46" s="93">
        <v>55</v>
      </c>
      <c r="J46" s="95">
        <v>59</v>
      </c>
      <c r="K46" s="93">
        <v>5</v>
      </c>
      <c r="L46" s="93">
        <v>5</v>
      </c>
      <c r="M46" s="93">
        <v>5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3</v>
      </c>
      <c r="F47" s="100">
        <f t="shared" ref="F47:M47" si="3">SUM(F48:F49)</f>
        <v>3</v>
      </c>
      <c r="G47" s="100">
        <f t="shared" si="3"/>
        <v>3</v>
      </c>
      <c r="H47" s="101">
        <f t="shared" si="3"/>
        <v>0</v>
      </c>
      <c r="I47" s="100">
        <f t="shared" si="3"/>
        <v>0</v>
      </c>
      <c r="J47" s="102">
        <f t="shared" si="3"/>
        <v>3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3</v>
      </c>
      <c r="F48" s="79">
        <v>3</v>
      </c>
      <c r="G48" s="79">
        <v>3</v>
      </c>
      <c r="H48" s="80">
        <v>0</v>
      </c>
      <c r="I48" s="79">
        <v>0</v>
      </c>
      <c r="J48" s="81">
        <v>3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1232</v>
      </c>
      <c r="F51" s="72">
        <f t="shared" ref="F51:M51" si="4">F52+F59+F62+F63+F64+F72+F73</f>
        <v>17614</v>
      </c>
      <c r="G51" s="72">
        <f t="shared" si="4"/>
        <v>4135</v>
      </c>
      <c r="H51" s="73">
        <f t="shared" si="4"/>
        <v>3519</v>
      </c>
      <c r="I51" s="72">
        <f t="shared" si="4"/>
        <v>4119</v>
      </c>
      <c r="J51" s="74">
        <f t="shared" si="4"/>
        <v>4127</v>
      </c>
      <c r="K51" s="72">
        <f t="shared" si="4"/>
        <v>4194</v>
      </c>
      <c r="L51" s="72">
        <f t="shared" si="4"/>
        <v>4359</v>
      </c>
      <c r="M51" s="72">
        <f t="shared" si="4"/>
        <v>4723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14450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14450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14450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834</v>
      </c>
      <c r="F59" s="100">
        <f t="shared" ref="F59:M59" si="8">SUM(F60:F61)</f>
        <v>834</v>
      </c>
      <c r="G59" s="100">
        <f t="shared" si="8"/>
        <v>2076</v>
      </c>
      <c r="H59" s="101">
        <f t="shared" si="8"/>
        <v>3027</v>
      </c>
      <c r="I59" s="100">
        <f t="shared" si="8"/>
        <v>3627</v>
      </c>
      <c r="J59" s="102">
        <f t="shared" si="8"/>
        <v>3627</v>
      </c>
      <c r="K59" s="100">
        <f t="shared" si="8"/>
        <v>3694</v>
      </c>
      <c r="L59" s="100">
        <f t="shared" si="8"/>
        <v>3859</v>
      </c>
      <c r="M59" s="100">
        <f t="shared" si="8"/>
        <v>4196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834</v>
      </c>
      <c r="F61" s="93">
        <v>834</v>
      </c>
      <c r="G61" s="93">
        <v>2076</v>
      </c>
      <c r="H61" s="94">
        <v>3027</v>
      </c>
      <c r="I61" s="93">
        <v>3627</v>
      </c>
      <c r="J61" s="95">
        <v>3627</v>
      </c>
      <c r="K61" s="93">
        <v>3694</v>
      </c>
      <c r="L61" s="93">
        <v>3859</v>
      </c>
      <c r="M61" s="93">
        <v>4196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336</v>
      </c>
      <c r="F72" s="86">
        <v>2054</v>
      </c>
      <c r="G72" s="86">
        <v>1488</v>
      </c>
      <c r="H72" s="87">
        <v>300</v>
      </c>
      <c r="I72" s="86">
        <v>300</v>
      </c>
      <c r="J72" s="88">
        <v>458</v>
      </c>
      <c r="K72" s="86">
        <v>500</v>
      </c>
      <c r="L72" s="86">
        <v>500</v>
      </c>
      <c r="M72" s="86">
        <v>527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62</v>
      </c>
      <c r="F73" s="86">
        <f t="shared" ref="F73:M73" si="12">SUM(F74:F75)</f>
        <v>276</v>
      </c>
      <c r="G73" s="86">
        <f t="shared" si="12"/>
        <v>571</v>
      </c>
      <c r="H73" s="87">
        <f t="shared" si="12"/>
        <v>192</v>
      </c>
      <c r="I73" s="86">
        <f t="shared" si="12"/>
        <v>192</v>
      </c>
      <c r="J73" s="88">
        <f t="shared" si="12"/>
        <v>42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62</v>
      </c>
      <c r="F75" s="93">
        <v>276</v>
      </c>
      <c r="G75" s="93">
        <v>571</v>
      </c>
      <c r="H75" s="94">
        <v>192</v>
      </c>
      <c r="I75" s="93">
        <v>192</v>
      </c>
      <c r="J75" s="95">
        <v>42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2651</v>
      </c>
      <c r="F77" s="72">
        <f t="shared" ref="F77:M77" si="13">F78+F81+F84+F85+F86+F87+F88</f>
        <v>10784</v>
      </c>
      <c r="G77" s="72">
        <f t="shared" si="13"/>
        <v>3247</v>
      </c>
      <c r="H77" s="73">
        <f t="shared" si="13"/>
        <v>600</v>
      </c>
      <c r="I77" s="72">
        <f t="shared" si="13"/>
        <v>20517</v>
      </c>
      <c r="J77" s="74">
        <f t="shared" si="13"/>
        <v>20515</v>
      </c>
      <c r="K77" s="72">
        <f t="shared" si="13"/>
        <v>816</v>
      </c>
      <c r="L77" s="72">
        <f t="shared" si="13"/>
        <v>851</v>
      </c>
      <c r="M77" s="72">
        <f t="shared" si="13"/>
        <v>905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2638</v>
      </c>
      <c r="F78" s="100">
        <f t="shared" ref="F78:M78" si="14">SUM(F79:F80)</f>
        <v>10290</v>
      </c>
      <c r="G78" s="100">
        <f t="shared" si="14"/>
        <v>1928</v>
      </c>
      <c r="H78" s="101">
        <f t="shared" si="14"/>
        <v>587</v>
      </c>
      <c r="I78" s="100">
        <f t="shared" si="14"/>
        <v>20336</v>
      </c>
      <c r="J78" s="102">
        <f t="shared" si="14"/>
        <v>20336</v>
      </c>
      <c r="K78" s="100">
        <f t="shared" si="14"/>
        <v>620</v>
      </c>
      <c r="L78" s="100">
        <f t="shared" si="14"/>
        <v>644</v>
      </c>
      <c r="M78" s="100">
        <f t="shared" si="14"/>
        <v>679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2638</v>
      </c>
      <c r="F79" s="79">
        <v>10290</v>
      </c>
      <c r="G79" s="79">
        <v>1928</v>
      </c>
      <c r="H79" s="80">
        <v>587</v>
      </c>
      <c r="I79" s="79">
        <v>20336</v>
      </c>
      <c r="J79" s="81">
        <v>20336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620</v>
      </c>
      <c r="L80" s="93">
        <v>644</v>
      </c>
      <c r="M80" s="93">
        <v>679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13</v>
      </c>
      <c r="F81" s="86">
        <f t="shared" ref="F81:M81" si="15">SUM(F82:F83)</f>
        <v>494</v>
      </c>
      <c r="G81" s="86">
        <f t="shared" si="15"/>
        <v>1319</v>
      </c>
      <c r="H81" s="87">
        <f t="shared" si="15"/>
        <v>13</v>
      </c>
      <c r="I81" s="86">
        <f t="shared" si="15"/>
        <v>181</v>
      </c>
      <c r="J81" s="88">
        <f t="shared" si="15"/>
        <v>179</v>
      </c>
      <c r="K81" s="86">
        <f t="shared" si="15"/>
        <v>196</v>
      </c>
      <c r="L81" s="86">
        <f t="shared" si="15"/>
        <v>207</v>
      </c>
      <c r="M81" s="86">
        <f t="shared" si="15"/>
        <v>226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1009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13</v>
      </c>
      <c r="F83" s="93">
        <v>494</v>
      </c>
      <c r="G83" s="93">
        <v>310</v>
      </c>
      <c r="H83" s="94">
        <v>13</v>
      </c>
      <c r="I83" s="93">
        <v>181</v>
      </c>
      <c r="J83" s="95">
        <v>179</v>
      </c>
      <c r="K83" s="93">
        <v>196</v>
      </c>
      <c r="L83" s="93">
        <v>207</v>
      </c>
      <c r="M83" s="93">
        <v>226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2</v>
      </c>
      <c r="F90" s="72">
        <v>0</v>
      </c>
      <c r="G90" s="72">
        <v>63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38584</v>
      </c>
      <c r="F92" s="46">
        <f t="shared" ref="F92:M92" si="16">F4+F51+F77+F90</f>
        <v>63937</v>
      </c>
      <c r="G92" s="46">
        <f t="shared" si="16"/>
        <v>43449</v>
      </c>
      <c r="H92" s="47">
        <f t="shared" si="16"/>
        <v>39192</v>
      </c>
      <c r="I92" s="46">
        <f t="shared" si="16"/>
        <v>60310</v>
      </c>
      <c r="J92" s="48">
        <f t="shared" si="16"/>
        <v>59614</v>
      </c>
      <c r="K92" s="46">
        <f t="shared" si="16"/>
        <v>43411</v>
      </c>
      <c r="L92" s="46">
        <f t="shared" si="16"/>
        <v>43220</v>
      </c>
      <c r="M92" s="46">
        <f t="shared" si="16"/>
        <v>47089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160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5" t="s">
        <v>131</v>
      </c>
      <c r="C4" s="33">
        <v>45095</v>
      </c>
      <c r="D4" s="33">
        <v>49369</v>
      </c>
      <c r="E4" s="33">
        <v>51669</v>
      </c>
      <c r="F4" s="27">
        <v>51016</v>
      </c>
      <c r="G4" s="28">
        <v>53436</v>
      </c>
      <c r="H4" s="29">
        <v>56718</v>
      </c>
      <c r="I4" s="33">
        <v>53480</v>
      </c>
      <c r="J4" s="33">
        <v>55883</v>
      </c>
      <c r="K4" s="33">
        <v>59130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138</v>
      </c>
      <c r="C5" s="33">
        <v>43089</v>
      </c>
      <c r="D5" s="33">
        <v>57833</v>
      </c>
      <c r="E5" s="33">
        <v>42934</v>
      </c>
      <c r="F5" s="32">
        <v>49865</v>
      </c>
      <c r="G5" s="33">
        <v>46317</v>
      </c>
      <c r="H5" s="34">
        <v>47312</v>
      </c>
      <c r="I5" s="33">
        <v>48689</v>
      </c>
      <c r="J5" s="33">
        <v>51160</v>
      </c>
      <c r="K5" s="33">
        <v>53926.964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139</v>
      </c>
      <c r="C6" s="33">
        <v>73690</v>
      </c>
      <c r="D6" s="33">
        <v>97471</v>
      </c>
      <c r="E6" s="33">
        <v>83856</v>
      </c>
      <c r="F6" s="32">
        <v>95764</v>
      </c>
      <c r="G6" s="33">
        <v>109151</v>
      </c>
      <c r="H6" s="34">
        <v>106676</v>
      </c>
      <c r="I6" s="33">
        <v>145221</v>
      </c>
      <c r="J6" s="33">
        <v>180414</v>
      </c>
      <c r="K6" s="33">
        <v>190958.454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140</v>
      </c>
      <c r="C7" s="33">
        <v>38584</v>
      </c>
      <c r="D7" s="33">
        <v>63937</v>
      </c>
      <c r="E7" s="33">
        <v>43449</v>
      </c>
      <c r="F7" s="32">
        <v>39192</v>
      </c>
      <c r="G7" s="33">
        <v>60310</v>
      </c>
      <c r="H7" s="34">
        <v>59614</v>
      </c>
      <c r="I7" s="33">
        <v>43411</v>
      </c>
      <c r="J7" s="33">
        <v>43220</v>
      </c>
      <c r="K7" s="33">
        <v>47089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141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142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143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144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145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132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133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134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135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136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137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200458</v>
      </c>
      <c r="D19" s="46">
        <f t="shared" ref="D19:K19" si="1">SUM(D4:D18)</f>
        <v>268610</v>
      </c>
      <c r="E19" s="46">
        <f t="shared" si="1"/>
        <v>221908</v>
      </c>
      <c r="F19" s="47">
        <f t="shared" si="1"/>
        <v>235837</v>
      </c>
      <c r="G19" s="46">
        <f t="shared" si="1"/>
        <v>269214</v>
      </c>
      <c r="H19" s="48">
        <f t="shared" si="1"/>
        <v>270320</v>
      </c>
      <c r="I19" s="46">
        <f t="shared" si="1"/>
        <v>290801</v>
      </c>
      <c r="J19" s="46">
        <f t="shared" si="1"/>
        <v>330677</v>
      </c>
      <c r="K19" s="46">
        <f t="shared" si="1"/>
        <v>351104.41800000001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154730</v>
      </c>
      <c r="D4" s="20">
        <f t="shared" ref="D4:K4" si="0">SUM(D5:D7)</f>
        <v>172465</v>
      </c>
      <c r="E4" s="20">
        <f t="shared" si="0"/>
        <v>177505</v>
      </c>
      <c r="F4" s="21">
        <f t="shared" si="0"/>
        <v>188567</v>
      </c>
      <c r="G4" s="20">
        <f t="shared" si="0"/>
        <v>186462</v>
      </c>
      <c r="H4" s="22">
        <f t="shared" si="0"/>
        <v>183909</v>
      </c>
      <c r="I4" s="20">
        <f t="shared" si="0"/>
        <v>212955</v>
      </c>
      <c r="J4" s="20">
        <f t="shared" si="0"/>
        <v>244840</v>
      </c>
      <c r="K4" s="20">
        <f t="shared" si="0"/>
        <v>256403.41800000001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61420</v>
      </c>
      <c r="D5" s="28">
        <v>72501</v>
      </c>
      <c r="E5" s="28">
        <v>74441</v>
      </c>
      <c r="F5" s="27">
        <v>90397</v>
      </c>
      <c r="G5" s="28">
        <v>87559</v>
      </c>
      <c r="H5" s="29">
        <v>83106</v>
      </c>
      <c r="I5" s="28">
        <v>104847</v>
      </c>
      <c r="J5" s="28">
        <v>107619</v>
      </c>
      <c r="K5" s="29">
        <v>116672.43600000002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93219</v>
      </c>
      <c r="D6" s="33">
        <v>99912</v>
      </c>
      <c r="E6" s="33">
        <v>103042</v>
      </c>
      <c r="F6" s="32">
        <v>98170</v>
      </c>
      <c r="G6" s="33">
        <v>98903</v>
      </c>
      <c r="H6" s="34">
        <v>100795</v>
      </c>
      <c r="I6" s="33">
        <v>108108</v>
      </c>
      <c r="J6" s="33">
        <v>137221</v>
      </c>
      <c r="K6" s="34">
        <v>139730.98199999999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91</v>
      </c>
      <c r="D7" s="36">
        <v>52</v>
      </c>
      <c r="E7" s="36">
        <v>22</v>
      </c>
      <c r="F7" s="35">
        <v>0</v>
      </c>
      <c r="G7" s="36">
        <v>0</v>
      </c>
      <c r="H7" s="37">
        <v>8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24001</v>
      </c>
      <c r="D8" s="20">
        <f t="shared" ref="D8:K8" si="1">SUM(D9:D15)</f>
        <v>44394</v>
      </c>
      <c r="E8" s="20">
        <f t="shared" si="1"/>
        <v>23679</v>
      </c>
      <c r="F8" s="21">
        <f t="shared" si="1"/>
        <v>29960</v>
      </c>
      <c r="G8" s="20">
        <f t="shared" si="1"/>
        <v>31905</v>
      </c>
      <c r="H8" s="22">
        <f t="shared" si="1"/>
        <v>34606</v>
      </c>
      <c r="I8" s="20">
        <f t="shared" si="1"/>
        <v>41931</v>
      </c>
      <c r="J8" s="20">
        <f t="shared" si="1"/>
        <v>62377</v>
      </c>
      <c r="K8" s="20">
        <f t="shared" si="1"/>
        <v>71142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13144</v>
      </c>
      <c r="D9" s="28">
        <v>32128</v>
      </c>
      <c r="E9" s="28">
        <v>13494</v>
      </c>
      <c r="F9" s="27">
        <v>18953</v>
      </c>
      <c r="G9" s="28">
        <v>19433</v>
      </c>
      <c r="H9" s="29">
        <v>19433</v>
      </c>
      <c r="I9" s="28">
        <v>27083</v>
      </c>
      <c r="J9" s="28">
        <v>46045</v>
      </c>
      <c r="K9" s="29">
        <v>53476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8671</v>
      </c>
      <c r="D10" s="33">
        <v>7563</v>
      </c>
      <c r="E10" s="33">
        <v>5976</v>
      </c>
      <c r="F10" s="32">
        <v>8624</v>
      </c>
      <c r="G10" s="33">
        <v>9224</v>
      </c>
      <c r="H10" s="34">
        <v>11716</v>
      </c>
      <c r="I10" s="33">
        <v>10578</v>
      </c>
      <c r="J10" s="33">
        <v>10751</v>
      </c>
      <c r="K10" s="34">
        <v>11453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40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1715</v>
      </c>
      <c r="D14" s="33">
        <v>2998</v>
      </c>
      <c r="E14" s="33">
        <v>2598</v>
      </c>
      <c r="F14" s="32">
        <v>1401</v>
      </c>
      <c r="G14" s="33">
        <v>2109</v>
      </c>
      <c r="H14" s="34">
        <v>2427</v>
      </c>
      <c r="I14" s="33">
        <v>3090</v>
      </c>
      <c r="J14" s="33">
        <v>3964</v>
      </c>
      <c r="K14" s="34">
        <v>4395</v>
      </c>
    </row>
    <row r="15" spans="1:27" s="14" customFormat="1" ht="12.75" customHeight="1" x14ac:dyDescent="0.25">
      <c r="A15" s="25"/>
      <c r="B15" s="26" t="s">
        <v>20</v>
      </c>
      <c r="C15" s="35">
        <v>431</v>
      </c>
      <c r="D15" s="36">
        <v>1705</v>
      </c>
      <c r="E15" s="36">
        <v>1611</v>
      </c>
      <c r="F15" s="35">
        <v>982</v>
      </c>
      <c r="G15" s="36">
        <v>1139</v>
      </c>
      <c r="H15" s="37">
        <v>1030</v>
      </c>
      <c r="I15" s="36">
        <v>1180</v>
      </c>
      <c r="J15" s="36">
        <v>1617</v>
      </c>
      <c r="K15" s="37">
        <v>1818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21725</v>
      </c>
      <c r="D16" s="20">
        <f t="shared" ref="D16:K16" si="2">SUM(D17:D23)</f>
        <v>51751</v>
      </c>
      <c r="E16" s="20">
        <f t="shared" si="2"/>
        <v>20328</v>
      </c>
      <c r="F16" s="21">
        <f t="shared" si="2"/>
        <v>17310</v>
      </c>
      <c r="G16" s="20">
        <f t="shared" si="2"/>
        <v>50847</v>
      </c>
      <c r="H16" s="22">
        <f t="shared" si="2"/>
        <v>51805</v>
      </c>
      <c r="I16" s="20">
        <f t="shared" si="2"/>
        <v>35587</v>
      </c>
      <c r="J16" s="20">
        <f t="shared" si="2"/>
        <v>23117</v>
      </c>
      <c r="K16" s="20">
        <f t="shared" si="2"/>
        <v>23205</v>
      </c>
    </row>
    <row r="17" spans="1:11" s="14" customFormat="1" ht="12.75" customHeight="1" x14ac:dyDescent="0.25">
      <c r="A17" s="25"/>
      <c r="B17" s="26" t="s">
        <v>22</v>
      </c>
      <c r="C17" s="27">
        <v>18746</v>
      </c>
      <c r="D17" s="28">
        <v>35168</v>
      </c>
      <c r="E17" s="28">
        <v>18112</v>
      </c>
      <c r="F17" s="27">
        <v>15087</v>
      </c>
      <c r="G17" s="28">
        <v>47913</v>
      </c>
      <c r="H17" s="29">
        <v>48948</v>
      </c>
      <c r="I17" s="28">
        <v>32521</v>
      </c>
      <c r="J17" s="28">
        <v>21183</v>
      </c>
      <c r="K17" s="29">
        <v>21218</v>
      </c>
    </row>
    <row r="18" spans="1:11" s="14" customFormat="1" ht="12.75" customHeight="1" x14ac:dyDescent="0.25">
      <c r="A18" s="25"/>
      <c r="B18" s="26" t="s">
        <v>23</v>
      </c>
      <c r="C18" s="32">
        <v>2779</v>
      </c>
      <c r="D18" s="33">
        <v>16565</v>
      </c>
      <c r="E18" s="33">
        <v>2153</v>
      </c>
      <c r="F18" s="32">
        <v>2223</v>
      </c>
      <c r="G18" s="33">
        <v>2934</v>
      </c>
      <c r="H18" s="34">
        <v>2857</v>
      </c>
      <c r="I18" s="33">
        <v>3066</v>
      </c>
      <c r="J18" s="33">
        <v>1934</v>
      </c>
      <c r="K18" s="34">
        <v>1987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200</v>
      </c>
      <c r="D23" s="36">
        <v>18</v>
      </c>
      <c r="E23" s="36">
        <v>63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2</v>
      </c>
      <c r="D24" s="20">
        <v>0</v>
      </c>
      <c r="E24" s="20">
        <v>396</v>
      </c>
      <c r="F24" s="21">
        <v>0</v>
      </c>
      <c r="G24" s="20">
        <v>0</v>
      </c>
      <c r="H24" s="22">
        <v>0</v>
      </c>
      <c r="I24" s="20">
        <v>328</v>
      </c>
      <c r="J24" s="20">
        <v>343</v>
      </c>
      <c r="K24" s="20">
        <v>354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200458</v>
      </c>
      <c r="D26" s="46">
        <f t="shared" ref="D26:K26" si="3">+D4+D8+D16+D24</f>
        <v>268610</v>
      </c>
      <c r="E26" s="46">
        <f t="shared" si="3"/>
        <v>221908</v>
      </c>
      <c r="F26" s="47">
        <f t="shared" si="3"/>
        <v>235837</v>
      </c>
      <c r="G26" s="46">
        <f t="shared" si="3"/>
        <v>269214</v>
      </c>
      <c r="H26" s="48">
        <f t="shared" si="3"/>
        <v>270320</v>
      </c>
      <c r="I26" s="46">
        <f t="shared" si="3"/>
        <v>290801</v>
      </c>
      <c r="J26" s="46">
        <f t="shared" si="3"/>
        <v>330677</v>
      </c>
      <c r="K26" s="46">
        <f t="shared" si="3"/>
        <v>351104.41800000001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146</v>
      </c>
      <c r="C4" s="33">
        <v>8621</v>
      </c>
      <c r="D4" s="33">
        <v>9816</v>
      </c>
      <c r="E4" s="33">
        <v>9363</v>
      </c>
      <c r="F4" s="27">
        <v>8640</v>
      </c>
      <c r="G4" s="28">
        <v>10187</v>
      </c>
      <c r="H4" s="29">
        <v>10783</v>
      </c>
      <c r="I4" s="33">
        <v>9976</v>
      </c>
      <c r="J4" s="33">
        <v>9711</v>
      </c>
      <c r="K4" s="33">
        <v>10261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36474</v>
      </c>
      <c r="D5" s="33">
        <v>39553</v>
      </c>
      <c r="E5" s="33">
        <v>42306</v>
      </c>
      <c r="F5" s="32">
        <v>42376</v>
      </c>
      <c r="G5" s="33">
        <v>43249</v>
      </c>
      <c r="H5" s="34">
        <v>45935</v>
      </c>
      <c r="I5" s="33">
        <v>43504</v>
      </c>
      <c r="J5" s="33">
        <v>46172</v>
      </c>
      <c r="K5" s="33">
        <v>48869</v>
      </c>
      <c r="Z5" s="53">
        <f t="shared" si="0"/>
        <v>1</v>
      </c>
      <c r="AA5" s="30">
        <v>3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45095</v>
      </c>
      <c r="D19" s="46">
        <f t="shared" ref="D19:K19" si="1">SUM(D4:D18)</f>
        <v>49369</v>
      </c>
      <c r="E19" s="46">
        <f t="shared" si="1"/>
        <v>51669</v>
      </c>
      <c r="F19" s="47">
        <f t="shared" si="1"/>
        <v>51016</v>
      </c>
      <c r="G19" s="46">
        <f t="shared" si="1"/>
        <v>53436</v>
      </c>
      <c r="H19" s="48">
        <f t="shared" si="1"/>
        <v>56718</v>
      </c>
      <c r="I19" s="46">
        <f t="shared" si="1"/>
        <v>53480</v>
      </c>
      <c r="J19" s="46">
        <f t="shared" si="1"/>
        <v>55883</v>
      </c>
      <c r="K19" s="46">
        <f t="shared" si="1"/>
        <v>59130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43117</v>
      </c>
      <c r="D4" s="20">
        <f t="shared" ref="D4:K4" si="0">SUM(D5:D7)</f>
        <v>47949</v>
      </c>
      <c r="E4" s="20">
        <f t="shared" si="0"/>
        <v>51076</v>
      </c>
      <c r="F4" s="21">
        <f t="shared" si="0"/>
        <v>50616</v>
      </c>
      <c r="G4" s="20">
        <f t="shared" si="0"/>
        <v>52598</v>
      </c>
      <c r="H4" s="22">
        <f t="shared" si="0"/>
        <v>55945</v>
      </c>
      <c r="I4" s="20">
        <f t="shared" si="0"/>
        <v>51455</v>
      </c>
      <c r="J4" s="20">
        <f t="shared" si="0"/>
        <v>54616</v>
      </c>
      <c r="K4" s="20">
        <f t="shared" si="0"/>
        <v>57828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21336</v>
      </c>
      <c r="D5" s="28">
        <v>25308</v>
      </c>
      <c r="E5" s="28">
        <v>28262</v>
      </c>
      <c r="F5" s="27">
        <v>32174</v>
      </c>
      <c r="G5" s="28">
        <v>31237</v>
      </c>
      <c r="H5" s="29">
        <v>30512</v>
      </c>
      <c r="I5" s="28">
        <v>36044</v>
      </c>
      <c r="J5" s="28">
        <v>38562</v>
      </c>
      <c r="K5" s="29">
        <v>41271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21741</v>
      </c>
      <c r="D6" s="33">
        <v>22618</v>
      </c>
      <c r="E6" s="33">
        <v>22801</v>
      </c>
      <c r="F6" s="32">
        <v>18442</v>
      </c>
      <c r="G6" s="33">
        <v>21361</v>
      </c>
      <c r="H6" s="34">
        <v>25429</v>
      </c>
      <c r="I6" s="33">
        <v>15411</v>
      </c>
      <c r="J6" s="33">
        <v>16054</v>
      </c>
      <c r="K6" s="34">
        <v>16557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40</v>
      </c>
      <c r="D7" s="36">
        <v>23</v>
      </c>
      <c r="E7" s="36">
        <v>13</v>
      </c>
      <c r="F7" s="35">
        <v>0</v>
      </c>
      <c r="G7" s="36">
        <v>0</v>
      </c>
      <c r="H7" s="37">
        <v>4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318</v>
      </c>
      <c r="D8" s="20">
        <f t="shared" ref="D8:K8" si="1">SUM(D9:D15)</f>
        <v>158</v>
      </c>
      <c r="E8" s="20">
        <f t="shared" si="1"/>
        <v>171</v>
      </c>
      <c r="F8" s="21">
        <f t="shared" si="1"/>
        <v>400</v>
      </c>
      <c r="G8" s="20">
        <f t="shared" si="1"/>
        <v>426</v>
      </c>
      <c r="H8" s="22">
        <f t="shared" si="1"/>
        <v>425</v>
      </c>
      <c r="I8" s="20">
        <f t="shared" si="1"/>
        <v>410</v>
      </c>
      <c r="J8" s="20">
        <f t="shared" si="1"/>
        <v>418</v>
      </c>
      <c r="K8" s="20">
        <f t="shared" si="1"/>
        <v>425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1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14</v>
      </c>
      <c r="F10" s="32">
        <v>200</v>
      </c>
      <c r="G10" s="33">
        <v>200</v>
      </c>
      <c r="H10" s="34">
        <v>200</v>
      </c>
      <c r="I10" s="33">
        <v>210</v>
      </c>
      <c r="J10" s="33">
        <v>218</v>
      </c>
      <c r="K10" s="34">
        <v>225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33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102</v>
      </c>
      <c r="D14" s="33">
        <v>23</v>
      </c>
      <c r="E14" s="33">
        <v>64</v>
      </c>
      <c r="F14" s="32">
        <v>200</v>
      </c>
      <c r="G14" s="33">
        <v>200</v>
      </c>
      <c r="H14" s="34">
        <v>171</v>
      </c>
      <c r="I14" s="33">
        <v>200</v>
      </c>
      <c r="J14" s="33">
        <v>200</v>
      </c>
      <c r="K14" s="34">
        <v>200</v>
      </c>
    </row>
    <row r="15" spans="1:27" s="14" customFormat="1" ht="12.75" customHeight="1" x14ac:dyDescent="0.25">
      <c r="A15" s="25"/>
      <c r="B15" s="26" t="s">
        <v>20</v>
      </c>
      <c r="C15" s="35">
        <v>183</v>
      </c>
      <c r="D15" s="36">
        <v>135</v>
      </c>
      <c r="E15" s="36">
        <v>92</v>
      </c>
      <c r="F15" s="35">
        <v>0</v>
      </c>
      <c r="G15" s="36">
        <v>26</v>
      </c>
      <c r="H15" s="37">
        <v>54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1660</v>
      </c>
      <c r="D16" s="20">
        <f t="shared" ref="D16:K16" si="2">SUM(D17:D23)</f>
        <v>1262</v>
      </c>
      <c r="E16" s="20">
        <f t="shared" si="2"/>
        <v>345</v>
      </c>
      <c r="F16" s="21">
        <f t="shared" si="2"/>
        <v>0</v>
      </c>
      <c r="G16" s="20">
        <f t="shared" si="2"/>
        <v>412</v>
      </c>
      <c r="H16" s="22">
        <f t="shared" si="2"/>
        <v>348</v>
      </c>
      <c r="I16" s="20">
        <f t="shared" si="2"/>
        <v>1287</v>
      </c>
      <c r="J16" s="20">
        <f t="shared" si="2"/>
        <v>506</v>
      </c>
      <c r="K16" s="20">
        <f t="shared" si="2"/>
        <v>523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1660</v>
      </c>
      <c r="D18" s="33">
        <v>1262</v>
      </c>
      <c r="E18" s="33">
        <v>345</v>
      </c>
      <c r="F18" s="32">
        <v>0</v>
      </c>
      <c r="G18" s="33">
        <v>412</v>
      </c>
      <c r="H18" s="34">
        <v>348</v>
      </c>
      <c r="I18" s="33">
        <v>1287</v>
      </c>
      <c r="J18" s="33">
        <v>506</v>
      </c>
      <c r="K18" s="34">
        <v>523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77</v>
      </c>
      <c r="F24" s="21">
        <v>0</v>
      </c>
      <c r="G24" s="20">
        <v>0</v>
      </c>
      <c r="H24" s="22">
        <v>0</v>
      </c>
      <c r="I24" s="20">
        <v>328</v>
      </c>
      <c r="J24" s="20">
        <v>343</v>
      </c>
      <c r="K24" s="20">
        <v>354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45095</v>
      </c>
      <c r="D26" s="46">
        <f t="shared" ref="D26:K26" si="3">+D4+D8+D16+D24</f>
        <v>49369</v>
      </c>
      <c r="E26" s="46">
        <f t="shared" si="3"/>
        <v>51669</v>
      </c>
      <c r="F26" s="47">
        <f t="shared" si="3"/>
        <v>51016</v>
      </c>
      <c r="G26" s="46">
        <f t="shared" si="3"/>
        <v>53436</v>
      </c>
      <c r="H26" s="48">
        <f t="shared" si="3"/>
        <v>56718</v>
      </c>
      <c r="I26" s="46">
        <f t="shared" si="3"/>
        <v>53480</v>
      </c>
      <c r="J26" s="46">
        <f t="shared" si="3"/>
        <v>55883</v>
      </c>
      <c r="K26" s="46">
        <f t="shared" si="3"/>
        <v>59130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148</v>
      </c>
      <c r="C4" s="33">
        <v>1882</v>
      </c>
      <c r="D4" s="33">
        <v>1423</v>
      </c>
      <c r="E4" s="33">
        <v>1845</v>
      </c>
      <c r="F4" s="27">
        <v>1797</v>
      </c>
      <c r="G4" s="28">
        <v>1824</v>
      </c>
      <c r="H4" s="29">
        <v>1918</v>
      </c>
      <c r="I4" s="33">
        <v>2096</v>
      </c>
      <c r="J4" s="33">
        <v>2233</v>
      </c>
      <c r="K4" s="33">
        <v>2380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149</v>
      </c>
      <c r="C5" s="33">
        <v>23959</v>
      </c>
      <c r="D5" s="33">
        <v>38816</v>
      </c>
      <c r="E5" s="33">
        <v>23639</v>
      </c>
      <c r="F5" s="32">
        <v>29930</v>
      </c>
      <c r="G5" s="33">
        <v>26646</v>
      </c>
      <c r="H5" s="34">
        <v>27893</v>
      </c>
      <c r="I5" s="33">
        <v>26408</v>
      </c>
      <c r="J5" s="33">
        <v>27571</v>
      </c>
      <c r="K5" s="33">
        <v>28842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150</v>
      </c>
      <c r="C6" s="33">
        <v>11066</v>
      </c>
      <c r="D6" s="33">
        <v>12012</v>
      </c>
      <c r="E6" s="33">
        <v>12538</v>
      </c>
      <c r="F6" s="32">
        <v>12902</v>
      </c>
      <c r="G6" s="33">
        <v>12702</v>
      </c>
      <c r="H6" s="34">
        <v>12253</v>
      </c>
      <c r="I6" s="33">
        <v>13733</v>
      </c>
      <c r="J6" s="33">
        <v>14663</v>
      </c>
      <c r="K6" s="33">
        <v>15626.002999999999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151</v>
      </c>
      <c r="C7" s="33">
        <v>2749</v>
      </c>
      <c r="D7" s="33">
        <v>3227</v>
      </c>
      <c r="E7" s="33">
        <v>2381</v>
      </c>
      <c r="F7" s="32">
        <v>2971</v>
      </c>
      <c r="G7" s="33">
        <v>2871</v>
      </c>
      <c r="H7" s="34">
        <v>2831</v>
      </c>
      <c r="I7" s="33">
        <v>3255</v>
      </c>
      <c r="J7" s="33">
        <v>3345</v>
      </c>
      <c r="K7" s="33">
        <v>3536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152</v>
      </c>
      <c r="C8" s="33">
        <v>3433</v>
      </c>
      <c r="D8" s="33">
        <v>2355</v>
      </c>
      <c r="E8" s="33">
        <v>2531</v>
      </c>
      <c r="F8" s="32">
        <v>2265</v>
      </c>
      <c r="G8" s="33">
        <v>2274</v>
      </c>
      <c r="H8" s="34">
        <v>2417</v>
      </c>
      <c r="I8" s="33">
        <v>3197</v>
      </c>
      <c r="J8" s="33">
        <v>3348</v>
      </c>
      <c r="K8" s="33">
        <v>3543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43089</v>
      </c>
      <c r="D19" s="46">
        <f t="shared" ref="D19:K19" si="1">SUM(D4:D18)</f>
        <v>57833</v>
      </c>
      <c r="E19" s="46">
        <f t="shared" si="1"/>
        <v>42934</v>
      </c>
      <c r="F19" s="47">
        <f t="shared" si="1"/>
        <v>49865</v>
      </c>
      <c r="G19" s="46">
        <f t="shared" si="1"/>
        <v>46317</v>
      </c>
      <c r="H19" s="48">
        <f t="shared" si="1"/>
        <v>47312</v>
      </c>
      <c r="I19" s="46">
        <f t="shared" si="1"/>
        <v>48689</v>
      </c>
      <c r="J19" s="46">
        <f t="shared" si="1"/>
        <v>51160</v>
      </c>
      <c r="K19" s="46">
        <f t="shared" si="1"/>
        <v>53927.002999999997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35318</v>
      </c>
      <c r="D4" s="20">
        <f t="shared" ref="D4:K4" si="0">SUM(D5:D7)</f>
        <v>37808</v>
      </c>
      <c r="E4" s="20">
        <f t="shared" si="0"/>
        <v>35239</v>
      </c>
      <c r="F4" s="21">
        <f t="shared" si="0"/>
        <v>42578</v>
      </c>
      <c r="G4" s="20">
        <f t="shared" si="0"/>
        <v>38632</v>
      </c>
      <c r="H4" s="22">
        <f t="shared" si="0"/>
        <v>36726</v>
      </c>
      <c r="I4" s="20">
        <f t="shared" si="0"/>
        <v>39412</v>
      </c>
      <c r="J4" s="20">
        <f t="shared" si="0"/>
        <v>41870</v>
      </c>
      <c r="K4" s="20">
        <f t="shared" si="0"/>
        <v>44143.964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16594</v>
      </c>
      <c r="D5" s="28">
        <v>18091</v>
      </c>
      <c r="E5" s="28">
        <v>19657</v>
      </c>
      <c r="F5" s="27">
        <v>22375</v>
      </c>
      <c r="G5" s="28">
        <v>22145</v>
      </c>
      <c r="H5" s="29">
        <v>21390</v>
      </c>
      <c r="I5" s="28">
        <v>24278</v>
      </c>
      <c r="J5" s="28">
        <v>26138</v>
      </c>
      <c r="K5" s="29">
        <v>27937.964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18716</v>
      </c>
      <c r="D6" s="33">
        <v>19714</v>
      </c>
      <c r="E6" s="33">
        <v>15576</v>
      </c>
      <c r="F6" s="32">
        <v>20203</v>
      </c>
      <c r="G6" s="33">
        <v>16487</v>
      </c>
      <c r="H6" s="34">
        <v>15335</v>
      </c>
      <c r="I6" s="33">
        <v>15134</v>
      </c>
      <c r="J6" s="33">
        <v>15732</v>
      </c>
      <c r="K6" s="34">
        <v>16206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8</v>
      </c>
      <c r="D7" s="36">
        <v>3</v>
      </c>
      <c r="E7" s="36">
        <v>6</v>
      </c>
      <c r="F7" s="35">
        <v>0</v>
      </c>
      <c r="G7" s="36">
        <v>0</v>
      </c>
      <c r="H7" s="37">
        <v>1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6332</v>
      </c>
      <c r="D8" s="20">
        <f t="shared" ref="D8:K8" si="1">SUM(D9:D15)</f>
        <v>8346</v>
      </c>
      <c r="E8" s="20">
        <f t="shared" si="1"/>
        <v>5418</v>
      </c>
      <c r="F8" s="21">
        <f t="shared" si="1"/>
        <v>7287</v>
      </c>
      <c r="G8" s="20">
        <f t="shared" si="1"/>
        <v>7626</v>
      </c>
      <c r="H8" s="22">
        <f t="shared" si="1"/>
        <v>10218</v>
      </c>
      <c r="I8" s="20">
        <f t="shared" si="1"/>
        <v>8954</v>
      </c>
      <c r="J8" s="20">
        <f t="shared" si="1"/>
        <v>8954</v>
      </c>
      <c r="K8" s="20">
        <f t="shared" si="1"/>
        <v>9435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500</v>
      </c>
      <c r="G9" s="28">
        <v>500</v>
      </c>
      <c r="H9" s="29">
        <v>500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5137</v>
      </c>
      <c r="D10" s="33">
        <v>6729</v>
      </c>
      <c r="E10" s="33">
        <v>3886</v>
      </c>
      <c r="F10" s="32">
        <v>5397</v>
      </c>
      <c r="G10" s="33">
        <v>5397</v>
      </c>
      <c r="H10" s="34">
        <v>7889</v>
      </c>
      <c r="I10" s="33">
        <v>6674</v>
      </c>
      <c r="J10" s="33">
        <v>6674</v>
      </c>
      <c r="K10" s="34">
        <v>7032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1009</v>
      </c>
      <c r="D14" s="33">
        <v>625</v>
      </c>
      <c r="E14" s="33">
        <v>634</v>
      </c>
      <c r="F14" s="32">
        <v>800</v>
      </c>
      <c r="G14" s="33">
        <v>1008</v>
      </c>
      <c r="H14" s="34">
        <v>1154</v>
      </c>
      <c r="I14" s="33">
        <v>1500</v>
      </c>
      <c r="J14" s="33">
        <v>1500</v>
      </c>
      <c r="K14" s="34">
        <v>1581</v>
      </c>
    </row>
    <row r="15" spans="1:27" s="14" customFormat="1" ht="12.75" customHeight="1" x14ac:dyDescent="0.25">
      <c r="A15" s="25"/>
      <c r="B15" s="26" t="s">
        <v>20</v>
      </c>
      <c r="C15" s="35">
        <v>186</v>
      </c>
      <c r="D15" s="36">
        <v>992</v>
      </c>
      <c r="E15" s="36">
        <v>898</v>
      </c>
      <c r="F15" s="35">
        <v>590</v>
      </c>
      <c r="G15" s="36">
        <v>721</v>
      </c>
      <c r="H15" s="37">
        <v>675</v>
      </c>
      <c r="I15" s="36">
        <v>780</v>
      </c>
      <c r="J15" s="36">
        <v>780</v>
      </c>
      <c r="K15" s="37">
        <v>822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1439</v>
      </c>
      <c r="D16" s="20">
        <f t="shared" ref="D16:K16" si="2">SUM(D17:D23)</f>
        <v>11679</v>
      </c>
      <c r="E16" s="20">
        <f t="shared" si="2"/>
        <v>2274</v>
      </c>
      <c r="F16" s="21">
        <f t="shared" si="2"/>
        <v>0</v>
      </c>
      <c r="G16" s="20">
        <f t="shared" si="2"/>
        <v>59</v>
      </c>
      <c r="H16" s="22">
        <f t="shared" si="2"/>
        <v>368</v>
      </c>
      <c r="I16" s="20">
        <f t="shared" si="2"/>
        <v>323</v>
      </c>
      <c r="J16" s="20">
        <f t="shared" si="2"/>
        <v>336</v>
      </c>
      <c r="K16" s="20">
        <f t="shared" si="2"/>
        <v>348</v>
      </c>
    </row>
    <row r="17" spans="1:11" s="14" customFormat="1" ht="12.75" customHeight="1" x14ac:dyDescent="0.25">
      <c r="A17" s="25"/>
      <c r="B17" s="26" t="s">
        <v>22</v>
      </c>
      <c r="C17" s="27">
        <v>1166</v>
      </c>
      <c r="D17" s="28">
        <v>11600</v>
      </c>
      <c r="E17" s="28">
        <v>2122</v>
      </c>
      <c r="F17" s="27">
        <v>0</v>
      </c>
      <c r="G17" s="28">
        <v>0</v>
      </c>
      <c r="H17" s="29">
        <v>312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273</v>
      </c>
      <c r="D18" s="33">
        <v>79</v>
      </c>
      <c r="E18" s="33">
        <v>89</v>
      </c>
      <c r="F18" s="32">
        <v>0</v>
      </c>
      <c r="G18" s="33">
        <v>59</v>
      </c>
      <c r="H18" s="34">
        <v>56</v>
      </c>
      <c r="I18" s="33">
        <v>323</v>
      </c>
      <c r="J18" s="33">
        <v>336</v>
      </c>
      <c r="K18" s="34">
        <v>348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63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3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43089</v>
      </c>
      <c r="D26" s="46">
        <f t="shared" ref="D26:K26" si="3">+D4+D8+D16+D24</f>
        <v>57833</v>
      </c>
      <c r="E26" s="46">
        <f t="shared" si="3"/>
        <v>42934</v>
      </c>
      <c r="F26" s="47">
        <f t="shared" si="3"/>
        <v>49865</v>
      </c>
      <c r="G26" s="46">
        <f t="shared" si="3"/>
        <v>46317</v>
      </c>
      <c r="H26" s="48">
        <f t="shared" si="3"/>
        <v>47312</v>
      </c>
      <c r="I26" s="46">
        <f t="shared" si="3"/>
        <v>48689</v>
      </c>
      <c r="J26" s="46">
        <f t="shared" si="3"/>
        <v>51160</v>
      </c>
      <c r="K26" s="46">
        <f t="shared" si="3"/>
        <v>53926.964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>
      <selection activeCell="F28" sqref="F28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148</v>
      </c>
      <c r="C4" s="33">
        <v>965</v>
      </c>
      <c r="D4" s="33">
        <v>195</v>
      </c>
      <c r="E4" s="33">
        <v>223</v>
      </c>
      <c r="F4" s="27">
        <v>200</v>
      </c>
      <c r="G4" s="28">
        <v>200</v>
      </c>
      <c r="H4" s="29">
        <v>273</v>
      </c>
      <c r="I4" s="33">
        <v>488</v>
      </c>
      <c r="J4" s="33">
        <v>518</v>
      </c>
      <c r="K4" s="33">
        <v>551.45399999999995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153</v>
      </c>
      <c r="C5" s="33">
        <v>71079</v>
      </c>
      <c r="D5" s="33">
        <v>85100</v>
      </c>
      <c r="E5" s="33">
        <v>72606</v>
      </c>
      <c r="F5" s="32">
        <v>90925</v>
      </c>
      <c r="G5" s="33">
        <v>104203</v>
      </c>
      <c r="H5" s="34">
        <v>101636</v>
      </c>
      <c r="I5" s="33">
        <v>138627</v>
      </c>
      <c r="J5" s="33">
        <v>173502</v>
      </c>
      <c r="K5" s="33">
        <v>183742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154</v>
      </c>
      <c r="C6" s="33">
        <v>1646</v>
      </c>
      <c r="D6" s="33">
        <v>12176</v>
      </c>
      <c r="E6" s="33">
        <v>11027</v>
      </c>
      <c r="F6" s="32">
        <v>4639</v>
      </c>
      <c r="G6" s="33">
        <v>4748</v>
      </c>
      <c r="H6" s="34">
        <v>4767</v>
      </c>
      <c r="I6" s="33">
        <v>6106</v>
      </c>
      <c r="J6" s="33">
        <v>6394</v>
      </c>
      <c r="K6" s="33">
        <v>6665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73690</v>
      </c>
      <c r="D19" s="46">
        <f t="shared" ref="D19:K19" si="1">SUM(D4:D18)</f>
        <v>97471</v>
      </c>
      <c r="E19" s="46">
        <f t="shared" si="1"/>
        <v>83856</v>
      </c>
      <c r="F19" s="47">
        <f t="shared" si="1"/>
        <v>95764</v>
      </c>
      <c r="G19" s="46">
        <f t="shared" si="1"/>
        <v>109151</v>
      </c>
      <c r="H19" s="48">
        <f t="shared" si="1"/>
        <v>106676</v>
      </c>
      <c r="I19" s="46">
        <f t="shared" si="1"/>
        <v>145221</v>
      </c>
      <c r="J19" s="46">
        <f t="shared" si="1"/>
        <v>180414</v>
      </c>
      <c r="K19" s="46">
        <f t="shared" si="1"/>
        <v>190958.454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>
      <selection activeCell="F11" sqref="F11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41596</v>
      </c>
      <c r="D4" s="20">
        <f t="shared" ref="D4:K4" si="0">SUM(D5:D7)</f>
        <v>51169</v>
      </c>
      <c r="E4" s="20">
        <f t="shared" si="0"/>
        <v>55186</v>
      </c>
      <c r="F4" s="21">
        <f t="shared" si="0"/>
        <v>60300</v>
      </c>
      <c r="G4" s="20">
        <f t="shared" si="0"/>
        <v>59558</v>
      </c>
      <c r="H4" s="22">
        <f t="shared" si="0"/>
        <v>56266</v>
      </c>
      <c r="I4" s="20">
        <f t="shared" si="0"/>
        <v>83687</v>
      </c>
      <c r="J4" s="20">
        <f t="shared" si="0"/>
        <v>110344</v>
      </c>
      <c r="K4" s="20">
        <f t="shared" si="0"/>
        <v>112970.454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14097</v>
      </c>
      <c r="D5" s="28">
        <v>17810</v>
      </c>
      <c r="E5" s="28">
        <v>17813</v>
      </c>
      <c r="F5" s="27">
        <v>25890</v>
      </c>
      <c r="G5" s="28">
        <v>24219</v>
      </c>
      <c r="H5" s="29">
        <v>21711</v>
      </c>
      <c r="I5" s="28">
        <v>34158</v>
      </c>
      <c r="J5" s="28">
        <v>34116</v>
      </c>
      <c r="K5" s="29">
        <v>37942.472000000002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27459</v>
      </c>
      <c r="D6" s="33">
        <v>33336</v>
      </c>
      <c r="E6" s="33">
        <v>37373</v>
      </c>
      <c r="F6" s="32">
        <v>34410</v>
      </c>
      <c r="G6" s="33">
        <v>35339</v>
      </c>
      <c r="H6" s="34">
        <v>34555</v>
      </c>
      <c r="I6" s="33">
        <v>49529</v>
      </c>
      <c r="J6" s="33">
        <v>76228</v>
      </c>
      <c r="K6" s="34">
        <v>75027.982000000004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40</v>
      </c>
      <c r="D7" s="36">
        <v>23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16119</v>
      </c>
      <c r="D8" s="20">
        <f t="shared" ref="D8:K8" si="1">SUM(D9:D15)</f>
        <v>18276</v>
      </c>
      <c r="E8" s="20">
        <f t="shared" si="1"/>
        <v>13955</v>
      </c>
      <c r="F8" s="21">
        <f t="shared" si="1"/>
        <v>18754</v>
      </c>
      <c r="G8" s="20">
        <f t="shared" si="1"/>
        <v>19734</v>
      </c>
      <c r="H8" s="22">
        <f t="shared" si="1"/>
        <v>19836</v>
      </c>
      <c r="I8" s="20">
        <f t="shared" si="1"/>
        <v>28373</v>
      </c>
      <c r="J8" s="20">
        <f t="shared" si="1"/>
        <v>48646</v>
      </c>
      <c r="K8" s="20">
        <f t="shared" si="1"/>
        <v>56559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13144</v>
      </c>
      <c r="D9" s="28">
        <v>17678</v>
      </c>
      <c r="E9" s="28">
        <v>13493</v>
      </c>
      <c r="F9" s="27">
        <v>18453</v>
      </c>
      <c r="G9" s="28">
        <v>18933</v>
      </c>
      <c r="H9" s="29">
        <v>18933</v>
      </c>
      <c r="I9" s="28">
        <v>27083</v>
      </c>
      <c r="J9" s="28">
        <v>46045</v>
      </c>
      <c r="K9" s="29">
        <v>53476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2700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7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268</v>
      </c>
      <c r="D14" s="33">
        <v>296</v>
      </c>
      <c r="E14" s="33">
        <v>412</v>
      </c>
      <c r="F14" s="32">
        <v>101</v>
      </c>
      <c r="G14" s="33">
        <v>601</v>
      </c>
      <c r="H14" s="34">
        <v>644</v>
      </c>
      <c r="I14" s="33">
        <v>890</v>
      </c>
      <c r="J14" s="33">
        <v>1764</v>
      </c>
      <c r="K14" s="34">
        <v>2087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302</v>
      </c>
      <c r="E15" s="36">
        <v>50</v>
      </c>
      <c r="F15" s="35">
        <v>200</v>
      </c>
      <c r="G15" s="36">
        <v>200</v>
      </c>
      <c r="H15" s="37">
        <v>259</v>
      </c>
      <c r="I15" s="36">
        <v>400</v>
      </c>
      <c r="J15" s="36">
        <v>837</v>
      </c>
      <c r="K15" s="37">
        <v>996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15975</v>
      </c>
      <c r="D16" s="20">
        <f t="shared" ref="D16:K16" si="2">SUM(D17:D23)</f>
        <v>28026</v>
      </c>
      <c r="E16" s="20">
        <f t="shared" si="2"/>
        <v>14462</v>
      </c>
      <c r="F16" s="21">
        <f t="shared" si="2"/>
        <v>16710</v>
      </c>
      <c r="G16" s="20">
        <f t="shared" si="2"/>
        <v>29859</v>
      </c>
      <c r="H16" s="22">
        <f t="shared" si="2"/>
        <v>30574</v>
      </c>
      <c r="I16" s="20">
        <f t="shared" si="2"/>
        <v>33161</v>
      </c>
      <c r="J16" s="20">
        <f t="shared" si="2"/>
        <v>21424</v>
      </c>
      <c r="K16" s="20">
        <f t="shared" si="2"/>
        <v>21429</v>
      </c>
    </row>
    <row r="17" spans="1:11" s="14" customFormat="1" ht="12.75" customHeight="1" x14ac:dyDescent="0.25">
      <c r="A17" s="25"/>
      <c r="B17" s="26" t="s">
        <v>22</v>
      </c>
      <c r="C17" s="27">
        <v>14942</v>
      </c>
      <c r="D17" s="28">
        <v>13278</v>
      </c>
      <c r="E17" s="28">
        <v>14062</v>
      </c>
      <c r="F17" s="27">
        <v>14500</v>
      </c>
      <c r="G17" s="28">
        <v>27577</v>
      </c>
      <c r="H17" s="29">
        <v>28300</v>
      </c>
      <c r="I17" s="28">
        <v>31901</v>
      </c>
      <c r="J17" s="28">
        <v>20539</v>
      </c>
      <c r="K17" s="29">
        <v>20539</v>
      </c>
    </row>
    <row r="18" spans="1:11" s="14" customFormat="1" ht="12.75" customHeight="1" x14ac:dyDescent="0.25">
      <c r="A18" s="25"/>
      <c r="B18" s="26" t="s">
        <v>23</v>
      </c>
      <c r="C18" s="32">
        <v>833</v>
      </c>
      <c r="D18" s="33">
        <v>14730</v>
      </c>
      <c r="E18" s="33">
        <v>400</v>
      </c>
      <c r="F18" s="32">
        <v>2210</v>
      </c>
      <c r="G18" s="33">
        <v>2282</v>
      </c>
      <c r="H18" s="34">
        <v>2274</v>
      </c>
      <c r="I18" s="33">
        <v>1260</v>
      </c>
      <c r="J18" s="33">
        <v>885</v>
      </c>
      <c r="K18" s="34">
        <v>890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200</v>
      </c>
      <c r="D23" s="36">
        <v>18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253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73690</v>
      </c>
      <c r="D26" s="46">
        <f t="shared" ref="D26:K26" si="3">+D4+D8+D16+D24</f>
        <v>97471</v>
      </c>
      <c r="E26" s="46">
        <f t="shared" si="3"/>
        <v>83856</v>
      </c>
      <c r="F26" s="47">
        <f t="shared" si="3"/>
        <v>95764</v>
      </c>
      <c r="G26" s="46">
        <f t="shared" si="3"/>
        <v>109151</v>
      </c>
      <c r="H26" s="48">
        <f t="shared" si="3"/>
        <v>106676</v>
      </c>
      <c r="I26" s="46">
        <f t="shared" si="3"/>
        <v>145221</v>
      </c>
      <c r="J26" s="46">
        <f t="shared" si="3"/>
        <v>180414</v>
      </c>
      <c r="K26" s="46">
        <f t="shared" si="3"/>
        <v>190958.454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2014-05-29T13:01:12Z</dcterms:created>
  <dcterms:modified xsi:type="dcterms:W3CDTF">2014-05-30T11:58:12Z</dcterms:modified>
</cp:coreProperties>
</file>